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COLLEGES" sheetId="1" r:id="rId1"/>
    <sheet name="LYCEES" sheetId="3" r:id="rId2"/>
    <sheet name="SEGPA" sheetId="4" r:id="rId3"/>
    <sheet name="EREA" sheetId="2" r:id="rId4"/>
  </sheets>
  <externalReferences>
    <externalReference r:id="rId5"/>
  </externalReferences>
  <definedNames>
    <definedName name="_xlnm._FilterDatabase" localSheetId="0" hidden="1">COLLEGES!$A$4:$Q$102</definedName>
    <definedName name="_xlnm._FilterDatabase" localSheetId="1" hidden="1">LYCEES!$A$4:$R$58</definedName>
    <definedName name="_xlnm._FilterDatabase" localSheetId="2" hidden="1">SEGPA!$A$4:$Q$4</definedName>
    <definedName name="_xlnm.Print_Titles" localSheetId="0">COLLEGES!$1:$4</definedName>
    <definedName name="_xlnm.Print_Titles" localSheetId="3">EREA!$1:$4</definedName>
    <definedName name="_xlnm.Print_Titles" localSheetId="1">LYCEES!$1:$4</definedName>
    <definedName name="_xlnm.Print_Titles" localSheetId="2">SEGPA!$1:$4</definedName>
    <definedName name="_xlnm.Print_Area" localSheetId="3">EREA!$A$1:$R$13</definedName>
    <definedName name="_xlnm.Print_Area" localSheetId="1">LYCEES!$A$1:$R$60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3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P5"/>
  <c r="O5"/>
  <c r="G21" i="4" l="1"/>
  <c r="E60" i="3" l="1"/>
  <c r="F60" l="1"/>
  <c r="H5" l="1"/>
  <c r="L5" s="1"/>
  <c r="P60"/>
  <c r="O60"/>
  <c r="E104" i="1"/>
  <c r="O104"/>
  <c r="N104"/>
  <c r="I104"/>
  <c r="H104"/>
  <c r="N3" i="2"/>
  <c r="M3" i="4"/>
  <c r="N3" i="3"/>
  <c r="M5" i="1"/>
  <c r="Q5" s="1"/>
  <c r="M6"/>
  <c r="M7"/>
  <c r="Q7" s="1"/>
  <c r="M8"/>
  <c r="Q8" s="1"/>
  <c r="M9"/>
  <c r="Q9" s="1"/>
  <c r="M10"/>
  <c r="M11"/>
  <c r="Q11" s="1"/>
  <c r="M12"/>
  <c r="Q12" s="1"/>
  <c r="M13"/>
  <c r="Q13" s="1"/>
  <c r="M14"/>
  <c r="Q14" s="1"/>
  <c r="M15"/>
  <c r="Q15" s="1"/>
  <c r="M16"/>
  <c r="Q16" s="1"/>
  <c r="M17"/>
  <c r="Q17" s="1"/>
  <c r="M18"/>
  <c r="M19"/>
  <c r="Q19" s="1"/>
  <c r="M20"/>
  <c r="Q20" s="1"/>
  <c r="M21"/>
  <c r="Q21" s="1"/>
  <c r="M22"/>
  <c r="Q22" s="1"/>
  <c r="M23"/>
  <c r="Q23" s="1"/>
  <c r="M24"/>
  <c r="Q24" s="1"/>
  <c r="M25"/>
  <c r="Q25" s="1"/>
  <c r="M26"/>
  <c r="Q26" s="1"/>
  <c r="M27"/>
  <c r="Q27" s="1"/>
  <c r="M28"/>
  <c r="Q28" s="1"/>
  <c r="M29"/>
  <c r="Q29" s="1"/>
  <c r="M30"/>
  <c r="M31"/>
  <c r="Q31" s="1"/>
  <c r="M32"/>
  <c r="Q32" s="1"/>
  <c r="M33"/>
  <c r="Q33" s="1"/>
  <c r="M34"/>
  <c r="Q34" s="1"/>
  <c r="M35"/>
  <c r="Q35" s="1"/>
  <c r="M36"/>
  <c r="Q36" s="1"/>
  <c r="M37"/>
  <c r="Q37" s="1"/>
  <c r="M38"/>
  <c r="Q38" s="1"/>
  <c r="M39"/>
  <c r="Q39" s="1"/>
  <c r="M40"/>
  <c r="Q40" s="1"/>
  <c r="M41"/>
  <c r="Q41" s="1"/>
  <c r="M42"/>
  <c r="M43"/>
  <c r="Q43" s="1"/>
  <c r="M44"/>
  <c r="Q44" s="1"/>
  <c r="M45"/>
  <c r="Q45" s="1"/>
  <c r="M46"/>
  <c r="Q46" s="1"/>
  <c r="M47"/>
  <c r="Q47" s="1"/>
  <c r="M48"/>
  <c r="Q48" s="1"/>
  <c r="M49"/>
  <c r="Q49" s="1"/>
  <c r="M50"/>
  <c r="Q50" s="1"/>
  <c r="M51"/>
  <c r="Q51" s="1"/>
  <c r="M52"/>
  <c r="Q52" s="1"/>
  <c r="M53"/>
  <c r="Q53" s="1"/>
  <c r="M54"/>
  <c r="M55"/>
  <c r="M56"/>
  <c r="Q56" s="1"/>
  <c r="M57"/>
  <c r="Q57" s="1"/>
  <c r="M58"/>
  <c r="Q58" s="1"/>
  <c r="M59"/>
  <c r="Q59" s="1"/>
  <c r="M60"/>
  <c r="Q60" s="1"/>
  <c r="M61"/>
  <c r="Q61" s="1"/>
  <c r="M62"/>
  <c r="Q62" s="1"/>
  <c r="M63"/>
  <c r="Q63" s="1"/>
  <c r="M64"/>
  <c r="Q64" s="1"/>
  <c r="M65"/>
  <c r="Q65" s="1"/>
  <c r="M66"/>
  <c r="M67"/>
  <c r="M68"/>
  <c r="Q68" s="1"/>
  <c r="M69"/>
  <c r="Q69" s="1"/>
  <c r="M70"/>
  <c r="Q70" s="1"/>
  <c r="M71"/>
  <c r="Q71" s="1"/>
  <c r="M72"/>
  <c r="Q72" s="1"/>
  <c r="M73"/>
  <c r="Q73" s="1"/>
  <c r="M74"/>
  <c r="Q74" s="1"/>
  <c r="M75"/>
  <c r="Q75" s="1"/>
  <c r="M76"/>
  <c r="Q76" s="1"/>
  <c r="M77"/>
  <c r="Q77" s="1"/>
  <c r="M78"/>
  <c r="Q78" s="1"/>
  <c r="M79"/>
  <c r="Q79" s="1"/>
  <c r="M80"/>
  <c r="Q80" s="1"/>
  <c r="M81"/>
  <c r="Q81" s="1"/>
  <c r="M82"/>
  <c r="Q82" s="1"/>
  <c r="M83"/>
  <c r="Q83" s="1"/>
  <c r="M84"/>
  <c r="Q84" s="1"/>
  <c r="M85"/>
  <c r="Q85" s="1"/>
  <c r="M86"/>
  <c r="Q86" s="1"/>
  <c r="M87"/>
  <c r="Q87" s="1"/>
  <c r="M88"/>
  <c r="Q88" s="1"/>
  <c r="M89"/>
  <c r="Q89" s="1"/>
  <c r="M90"/>
  <c r="Q90" s="1"/>
  <c r="M91"/>
  <c r="Q91" s="1"/>
  <c r="M92"/>
  <c r="Q92" s="1"/>
  <c r="M93"/>
  <c r="Q93" s="1"/>
  <c r="M94"/>
  <c r="Q94" s="1"/>
  <c r="M95"/>
  <c r="Q95" s="1"/>
  <c r="M96"/>
  <c r="Q96" s="1"/>
  <c r="M97"/>
  <c r="Q97" s="1"/>
  <c r="M98"/>
  <c r="Q98" s="1"/>
  <c r="M99"/>
  <c r="Q99" s="1"/>
  <c r="M100"/>
  <c r="Q100" s="1"/>
  <c r="M101"/>
  <c r="Q101" s="1"/>
  <c r="M102"/>
  <c r="Q102" s="1"/>
  <c r="G5"/>
  <c r="K5" s="1"/>
  <c r="G6"/>
  <c r="K6" s="1"/>
  <c r="G7"/>
  <c r="K7" s="1"/>
  <c r="G8"/>
  <c r="G9"/>
  <c r="K9" s="1"/>
  <c r="G10"/>
  <c r="K10" s="1"/>
  <c r="G11"/>
  <c r="K11" s="1"/>
  <c r="G12"/>
  <c r="K12" s="1"/>
  <c r="G13"/>
  <c r="K13" s="1"/>
  <c r="G14"/>
  <c r="K14" s="1"/>
  <c r="G15"/>
  <c r="K15" s="1"/>
  <c r="G16"/>
  <c r="K16" s="1"/>
  <c r="G17"/>
  <c r="K17" s="1"/>
  <c r="G18"/>
  <c r="K18" s="1"/>
  <c r="G19"/>
  <c r="K19" s="1"/>
  <c r="G20"/>
  <c r="K20" s="1"/>
  <c r="G21"/>
  <c r="K21" s="1"/>
  <c r="G22"/>
  <c r="K22" s="1"/>
  <c r="G23"/>
  <c r="K23" s="1"/>
  <c r="G24"/>
  <c r="K24" s="1"/>
  <c r="G25"/>
  <c r="K25" s="1"/>
  <c r="G26"/>
  <c r="K26" s="1"/>
  <c r="G27"/>
  <c r="K27" s="1"/>
  <c r="G28"/>
  <c r="K28" s="1"/>
  <c r="G29"/>
  <c r="K29" s="1"/>
  <c r="G30"/>
  <c r="K30" s="1"/>
  <c r="G31"/>
  <c r="K31" s="1"/>
  <c r="G32"/>
  <c r="K32" s="1"/>
  <c r="G33"/>
  <c r="K33" s="1"/>
  <c r="G34"/>
  <c r="K34" s="1"/>
  <c r="G35"/>
  <c r="K35" s="1"/>
  <c r="G36"/>
  <c r="K36" s="1"/>
  <c r="G37"/>
  <c r="K37" s="1"/>
  <c r="G38"/>
  <c r="K38" s="1"/>
  <c r="G39"/>
  <c r="K39" s="1"/>
  <c r="G40"/>
  <c r="K40" s="1"/>
  <c r="G41"/>
  <c r="K41" s="1"/>
  <c r="G42"/>
  <c r="K42" s="1"/>
  <c r="G43"/>
  <c r="K43" s="1"/>
  <c r="G44"/>
  <c r="K44" s="1"/>
  <c r="G45"/>
  <c r="K45" s="1"/>
  <c r="G46"/>
  <c r="K46" s="1"/>
  <c r="G47"/>
  <c r="K47" s="1"/>
  <c r="G48"/>
  <c r="K48" s="1"/>
  <c r="G49"/>
  <c r="K49" s="1"/>
  <c r="G50"/>
  <c r="K50" s="1"/>
  <c r="G51"/>
  <c r="K51" s="1"/>
  <c r="G52"/>
  <c r="K52" s="1"/>
  <c r="G53"/>
  <c r="K53" s="1"/>
  <c r="G54"/>
  <c r="K54" s="1"/>
  <c r="G55"/>
  <c r="K55" s="1"/>
  <c r="G56"/>
  <c r="K56" s="1"/>
  <c r="G57"/>
  <c r="K57" s="1"/>
  <c r="G58"/>
  <c r="K58" s="1"/>
  <c r="G59"/>
  <c r="K59" s="1"/>
  <c r="G60"/>
  <c r="K60" s="1"/>
  <c r="G61"/>
  <c r="K61" s="1"/>
  <c r="G62"/>
  <c r="K62" s="1"/>
  <c r="G63"/>
  <c r="K63" s="1"/>
  <c r="G64"/>
  <c r="K64" s="1"/>
  <c r="G65"/>
  <c r="K65" s="1"/>
  <c r="G66"/>
  <c r="K66" s="1"/>
  <c r="G67"/>
  <c r="K67" s="1"/>
  <c r="G68"/>
  <c r="K68" s="1"/>
  <c r="G69"/>
  <c r="K69" s="1"/>
  <c r="G70"/>
  <c r="K70" s="1"/>
  <c r="G71"/>
  <c r="K71" s="1"/>
  <c r="G72"/>
  <c r="K72" s="1"/>
  <c r="G73"/>
  <c r="K73" s="1"/>
  <c r="G74"/>
  <c r="K74" s="1"/>
  <c r="G75"/>
  <c r="K75" s="1"/>
  <c r="G76"/>
  <c r="K76" s="1"/>
  <c r="G77"/>
  <c r="K77" s="1"/>
  <c r="G78"/>
  <c r="K78" s="1"/>
  <c r="G79"/>
  <c r="K79" s="1"/>
  <c r="G80"/>
  <c r="K80" s="1"/>
  <c r="G81"/>
  <c r="K81" s="1"/>
  <c r="G82"/>
  <c r="K82" s="1"/>
  <c r="G83"/>
  <c r="K83" s="1"/>
  <c r="G84"/>
  <c r="K84" s="1"/>
  <c r="G85"/>
  <c r="K85" s="1"/>
  <c r="G86"/>
  <c r="K86" s="1"/>
  <c r="G87"/>
  <c r="K87" s="1"/>
  <c r="G88"/>
  <c r="K88" s="1"/>
  <c r="G89"/>
  <c r="K89" s="1"/>
  <c r="G90"/>
  <c r="K90" s="1"/>
  <c r="G91"/>
  <c r="K91" s="1"/>
  <c r="G92"/>
  <c r="K92" s="1"/>
  <c r="G93"/>
  <c r="K93" s="1"/>
  <c r="G94"/>
  <c r="K94" s="1"/>
  <c r="G95"/>
  <c r="K95" s="1"/>
  <c r="G96"/>
  <c r="K96" s="1"/>
  <c r="G97"/>
  <c r="K97" s="1"/>
  <c r="G98"/>
  <c r="K98" s="1"/>
  <c r="G99"/>
  <c r="K99" s="1"/>
  <c r="G100"/>
  <c r="K100" s="1"/>
  <c r="G101"/>
  <c r="K101" s="1"/>
  <c r="G102"/>
  <c r="K102" s="1"/>
  <c r="P104"/>
  <c r="J104"/>
  <c r="D104"/>
  <c r="P23" i="4"/>
  <c r="M12"/>
  <c r="Q12" s="1"/>
  <c r="M16"/>
  <c r="Q16" s="1"/>
  <c r="M20"/>
  <c r="Q20" s="1"/>
  <c r="M5"/>
  <c r="Q5" s="1"/>
  <c r="M6"/>
  <c r="Q6" s="1"/>
  <c r="M7"/>
  <c r="Q7" s="1"/>
  <c r="M9"/>
  <c r="Q9" s="1"/>
  <c r="M10"/>
  <c r="Q10" s="1"/>
  <c r="M11"/>
  <c r="Q11" s="1"/>
  <c r="M13"/>
  <c r="Q13" s="1"/>
  <c r="M14"/>
  <c r="Q14" s="1"/>
  <c r="M15"/>
  <c r="Q15" s="1"/>
  <c r="M17"/>
  <c r="Q17" s="1"/>
  <c r="M18"/>
  <c r="Q18" s="1"/>
  <c r="M19"/>
  <c r="Q19" s="1"/>
  <c r="M21"/>
  <c r="Q21" s="1"/>
  <c r="N23"/>
  <c r="H5" i="2"/>
  <c r="L5" s="1"/>
  <c r="H6"/>
  <c r="L6" s="1"/>
  <c r="H7"/>
  <c r="L7" s="1"/>
  <c r="H8"/>
  <c r="L8" s="1"/>
  <c r="H9"/>
  <c r="L9" s="1"/>
  <c r="H10"/>
  <c r="L10" s="1"/>
  <c r="H11"/>
  <c r="L11" s="1"/>
  <c r="K13"/>
  <c r="O23" i="4"/>
  <c r="J23"/>
  <c r="I23"/>
  <c r="H23"/>
  <c r="E23"/>
  <c r="D23"/>
  <c r="K21"/>
  <c r="G20"/>
  <c r="K20" s="1"/>
  <c r="G19"/>
  <c r="K19" s="1"/>
  <c r="G18"/>
  <c r="K18" s="1"/>
  <c r="G17"/>
  <c r="K17" s="1"/>
  <c r="G16"/>
  <c r="K16" s="1"/>
  <c r="G15"/>
  <c r="K15" s="1"/>
  <c r="G14"/>
  <c r="K14" s="1"/>
  <c r="G13"/>
  <c r="K13" s="1"/>
  <c r="G12"/>
  <c r="K12" s="1"/>
  <c r="G11"/>
  <c r="K11" s="1"/>
  <c r="G10"/>
  <c r="K10" s="1"/>
  <c r="G9"/>
  <c r="K9" s="1"/>
  <c r="G8"/>
  <c r="K8" s="1"/>
  <c r="G7"/>
  <c r="K7" s="1"/>
  <c r="G6"/>
  <c r="K6" s="1"/>
  <c r="G5"/>
  <c r="K5" s="1"/>
  <c r="H6" i="3"/>
  <c r="L6" s="1"/>
  <c r="N6"/>
  <c r="R6" s="1"/>
  <c r="N5"/>
  <c r="R5" s="1"/>
  <c r="H8"/>
  <c r="L8" s="1"/>
  <c r="N8"/>
  <c r="R8" s="1"/>
  <c r="H7"/>
  <c r="L7" s="1"/>
  <c r="N7"/>
  <c r="R7" s="1"/>
  <c r="H9"/>
  <c r="L9" s="1"/>
  <c r="N9"/>
  <c r="R9" s="1"/>
  <c r="H11"/>
  <c r="L11" s="1"/>
  <c r="N11"/>
  <c r="R11" s="1"/>
  <c r="H10"/>
  <c r="L10" s="1"/>
  <c r="N10"/>
  <c r="R10" s="1"/>
  <c r="H13"/>
  <c r="L13" s="1"/>
  <c r="N13"/>
  <c r="R13" s="1"/>
  <c r="H12"/>
  <c r="L12" s="1"/>
  <c r="N12"/>
  <c r="R12" s="1"/>
  <c r="H14"/>
  <c r="L14" s="1"/>
  <c r="N14"/>
  <c r="R14" s="1"/>
  <c r="H15"/>
  <c r="L15" s="1"/>
  <c r="N15"/>
  <c r="R15" s="1"/>
  <c r="H16"/>
  <c r="L16" s="1"/>
  <c r="N16"/>
  <c r="R16" s="1"/>
  <c r="H17"/>
  <c r="L17" s="1"/>
  <c r="N17"/>
  <c r="R17" s="1"/>
  <c r="H19"/>
  <c r="L19" s="1"/>
  <c r="N19"/>
  <c r="R19" s="1"/>
  <c r="H18"/>
  <c r="L18" s="1"/>
  <c r="N18"/>
  <c r="R18" s="1"/>
  <c r="H22"/>
  <c r="L22" s="1"/>
  <c r="N22"/>
  <c r="R22" s="1"/>
  <c r="H21"/>
  <c r="L21" s="1"/>
  <c r="N21"/>
  <c r="R21" s="1"/>
  <c r="H20"/>
  <c r="L20" s="1"/>
  <c r="N20"/>
  <c r="R20" s="1"/>
  <c r="H24"/>
  <c r="L24" s="1"/>
  <c r="N24"/>
  <c r="R24" s="1"/>
  <c r="H23"/>
  <c r="L23" s="1"/>
  <c r="N23"/>
  <c r="R23" s="1"/>
  <c r="H25"/>
  <c r="L25" s="1"/>
  <c r="N25"/>
  <c r="R25" s="1"/>
  <c r="H26"/>
  <c r="L26" s="1"/>
  <c r="N26"/>
  <c r="R26" s="1"/>
  <c r="H27"/>
  <c r="L27" s="1"/>
  <c r="N27"/>
  <c r="R27" s="1"/>
  <c r="H28"/>
  <c r="L28" s="1"/>
  <c r="N28"/>
  <c r="R28" s="1"/>
  <c r="H29"/>
  <c r="L29" s="1"/>
  <c r="N29"/>
  <c r="R29" s="1"/>
  <c r="H30"/>
  <c r="L30" s="1"/>
  <c r="N30"/>
  <c r="R30" s="1"/>
  <c r="H31"/>
  <c r="L31" s="1"/>
  <c r="N31"/>
  <c r="R31" s="1"/>
  <c r="H32"/>
  <c r="L32" s="1"/>
  <c r="N32"/>
  <c r="R32" s="1"/>
  <c r="H34"/>
  <c r="L34" s="1"/>
  <c r="N34"/>
  <c r="R34" s="1"/>
  <c r="H33"/>
  <c r="L33" s="1"/>
  <c r="N33"/>
  <c r="R33" s="1"/>
  <c r="H36"/>
  <c r="L36" s="1"/>
  <c r="N36"/>
  <c r="R36" s="1"/>
  <c r="H35"/>
  <c r="L35" s="1"/>
  <c r="N35"/>
  <c r="R35" s="1"/>
  <c r="H39"/>
  <c r="L39" s="1"/>
  <c r="N39"/>
  <c r="R39" s="1"/>
  <c r="H38"/>
  <c r="L38" s="1"/>
  <c r="N38"/>
  <c r="R38" s="1"/>
  <c r="H37"/>
  <c r="L37" s="1"/>
  <c r="N37"/>
  <c r="R37" s="1"/>
  <c r="H42"/>
  <c r="L42" s="1"/>
  <c r="N42"/>
  <c r="R42" s="1"/>
  <c r="H41"/>
  <c r="L41" s="1"/>
  <c r="N41"/>
  <c r="R41" s="1"/>
  <c r="H40"/>
  <c r="L40" s="1"/>
  <c r="N40"/>
  <c r="R40" s="1"/>
  <c r="H44"/>
  <c r="L44" s="1"/>
  <c r="N44"/>
  <c r="R44" s="1"/>
  <c r="H43"/>
  <c r="L43" s="1"/>
  <c r="N43"/>
  <c r="R43" s="1"/>
  <c r="H46"/>
  <c r="L46" s="1"/>
  <c r="N46"/>
  <c r="R46" s="1"/>
  <c r="H45"/>
  <c r="L45" s="1"/>
  <c r="N45"/>
  <c r="R45" s="1"/>
  <c r="H48"/>
  <c r="L48" s="1"/>
  <c r="N48"/>
  <c r="R48" s="1"/>
  <c r="H47"/>
  <c r="L47" s="1"/>
  <c r="N47"/>
  <c r="R47" s="1"/>
  <c r="H51"/>
  <c r="L51" s="1"/>
  <c r="N51"/>
  <c r="R51" s="1"/>
  <c r="H50"/>
  <c r="L50" s="1"/>
  <c r="N50"/>
  <c r="R50" s="1"/>
  <c r="H49"/>
  <c r="L49" s="1"/>
  <c r="N49"/>
  <c r="R49" s="1"/>
  <c r="H52"/>
  <c r="L52" s="1"/>
  <c r="N52"/>
  <c r="R52" s="1"/>
  <c r="H54"/>
  <c r="L54" s="1"/>
  <c r="N54"/>
  <c r="R54" s="1"/>
  <c r="H53"/>
  <c r="L53" s="1"/>
  <c r="N53"/>
  <c r="R53" s="1"/>
  <c r="H55"/>
  <c r="L55" s="1"/>
  <c r="N55"/>
  <c r="R55" s="1"/>
  <c r="H56"/>
  <c r="L56" s="1"/>
  <c r="N56"/>
  <c r="R56" s="1"/>
  <c r="H58"/>
  <c r="L58" s="1"/>
  <c r="N58"/>
  <c r="R58" s="1"/>
  <c r="H57"/>
  <c r="L57" s="1"/>
  <c r="N57"/>
  <c r="R57" s="1"/>
  <c r="I60"/>
  <c r="J60"/>
  <c r="K60"/>
  <c r="Q60"/>
  <c r="Q13" i="2"/>
  <c r="P13"/>
  <c r="O13"/>
  <c r="J13"/>
  <c r="I13"/>
  <c r="N11"/>
  <c r="R11" s="1"/>
  <c r="N10"/>
  <c r="R10" s="1"/>
  <c r="N9"/>
  <c r="R9" s="1"/>
  <c r="N8"/>
  <c r="R8" s="1"/>
  <c r="N7"/>
  <c r="R7" s="1"/>
  <c r="N6"/>
  <c r="R6" s="1"/>
  <c r="N5"/>
  <c r="R5" s="1"/>
  <c r="K8" i="1"/>
  <c r="Q6"/>
  <c r="Q10"/>
  <c r="Q18"/>
  <c r="Q30"/>
  <c r="Q42"/>
  <c r="Q54"/>
  <c r="Q55"/>
  <c r="Q66"/>
  <c r="Q67"/>
  <c r="H13" i="2" l="1"/>
  <c r="N13"/>
  <c r="N60" i="3"/>
  <c r="M104" i="1"/>
  <c r="M8" i="4"/>
  <c r="Q8" s="1"/>
  <c r="G23"/>
  <c r="H60" i="3"/>
  <c r="G104" i="1"/>
  <c r="M23" i="4" l="1"/>
</calcChain>
</file>

<file path=xl/comments1.xml><?xml version="1.0" encoding="utf-8"?>
<comments xmlns="http://schemas.openxmlformats.org/spreadsheetml/2006/main">
  <authors>
    <author>Carla Lages</author>
  </authors>
  <commentList>
    <comment ref="E4" authorId="0">
      <text>
        <r>
          <rPr>
            <b/>
            <sz val="8"/>
            <color indexed="81"/>
            <rFont val="Tahoma"/>
            <family val="2"/>
          </rPr>
          <t>Carla Lages:</t>
        </r>
        <r>
          <rPr>
            <sz val="8"/>
            <color indexed="81"/>
            <rFont val="Tahoma"/>
            <family val="2"/>
          </rPr>
          <t xml:space="preserve">
dont UPE2A et ULIS, hors SEGPA
</t>
        </r>
      </text>
    </comment>
  </commentList>
</comments>
</file>

<file path=xl/comments2.xml><?xml version="1.0" encoding="utf-8"?>
<comments xmlns="http://schemas.openxmlformats.org/spreadsheetml/2006/main">
  <authors>
    <author>Carla LAGES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Carla LAGES:</t>
        </r>
        <r>
          <rPr>
            <sz val="9"/>
            <color indexed="81"/>
            <rFont val="Tahoma"/>
            <family val="2"/>
          </rPr>
          <t xml:space="preserve">
dont UPE2A et ULIS</t>
        </r>
      </text>
    </comment>
  </commentList>
</comments>
</file>

<file path=xl/sharedStrings.xml><?xml version="1.0" encoding="utf-8"?>
<sst xmlns="http://schemas.openxmlformats.org/spreadsheetml/2006/main" count="659" uniqueCount="392">
  <si>
    <t>RNE</t>
  </si>
  <si>
    <t>VILLE</t>
  </si>
  <si>
    <t>COLLEGE</t>
  </si>
  <si>
    <t>0921170X</t>
  </si>
  <si>
    <t xml:space="preserve">Antony </t>
  </si>
  <si>
    <t>La Fontaine</t>
  </si>
  <si>
    <t>0921243B</t>
  </si>
  <si>
    <t>Anne Frank</t>
  </si>
  <si>
    <t>0921507N</t>
  </si>
  <si>
    <t>François Furet</t>
  </si>
  <si>
    <t>0921786S</t>
  </si>
  <si>
    <t>Descartes</t>
  </si>
  <si>
    <t>0921868F</t>
  </si>
  <si>
    <t>Henri Georges Adam</t>
  </si>
  <si>
    <t>0921545E</t>
  </si>
  <si>
    <t>Asnières sur Seine</t>
  </si>
  <si>
    <t>André Malraux</t>
  </si>
  <si>
    <t>0921547G</t>
  </si>
  <si>
    <t>Voltaire</t>
  </si>
  <si>
    <t>0921622N</t>
  </si>
  <si>
    <t>Auguste Renoir</t>
  </si>
  <si>
    <t>0922565N</t>
  </si>
  <si>
    <t>Francois Truffaut</t>
  </si>
  <si>
    <t>0921168V</t>
  </si>
  <si>
    <t xml:space="preserve">Bagneux </t>
  </si>
  <si>
    <t>Romain Rolland</t>
  </si>
  <si>
    <t>0921631Y</t>
  </si>
  <si>
    <t>Henri Barbusse</t>
  </si>
  <si>
    <t>0921778H</t>
  </si>
  <si>
    <t>Joliot-Curie</t>
  </si>
  <si>
    <t>0921779J</t>
  </si>
  <si>
    <t>Bois-Colombes</t>
  </si>
  <si>
    <t>Albert Camus</t>
  </si>
  <si>
    <t>0922629H</t>
  </si>
  <si>
    <t>Jean Mermoz</t>
  </si>
  <si>
    <t>0921236U</t>
  </si>
  <si>
    <t>Boulogne-Billancourt</t>
  </si>
  <si>
    <t>Landowski</t>
  </si>
  <si>
    <t>0921237V</t>
  </si>
  <si>
    <t>Bartholdi</t>
  </si>
  <si>
    <t>0921238W</t>
  </si>
  <si>
    <t>Jacqueline Auriol</t>
  </si>
  <si>
    <t>0921239X</t>
  </si>
  <si>
    <t>Jean Renoir</t>
  </si>
  <si>
    <t>0921242A</t>
  </si>
  <si>
    <t>Bourg-la-Reine</t>
  </si>
  <si>
    <t>Évariste Galois</t>
  </si>
  <si>
    <t>0921179G</t>
  </si>
  <si>
    <t>Châtenay-Malabry</t>
  </si>
  <si>
    <t>Léonard de Vinci</t>
  </si>
  <si>
    <t>0921180H</t>
  </si>
  <si>
    <t>Masaryk</t>
  </si>
  <si>
    <t>0921181J</t>
  </si>
  <si>
    <t>Pierre Brossolette</t>
  </si>
  <si>
    <t>0920880G</t>
  </si>
  <si>
    <t>Chatillon</t>
  </si>
  <si>
    <t>Paul Éluard</t>
  </si>
  <si>
    <t>0921354X</t>
  </si>
  <si>
    <t>George Sand</t>
  </si>
  <si>
    <t>0920689Z</t>
  </si>
  <si>
    <t>Chaville</t>
  </si>
  <si>
    <t>Jean Moulin</t>
  </si>
  <si>
    <t>0920068Z</t>
  </si>
  <si>
    <t>Clamart</t>
  </si>
  <si>
    <t>Maison Blanche</t>
  </si>
  <si>
    <t>0920653K</t>
  </si>
  <si>
    <t>Alain Fournier</t>
  </si>
  <si>
    <t>0920854D</t>
  </si>
  <si>
    <t>Les Petits Ponts</t>
  </si>
  <si>
    <t>0921228K</t>
  </si>
  <si>
    <t>Clichy</t>
  </si>
  <si>
    <t>Jean Macé</t>
  </si>
  <si>
    <t>0921623P</t>
  </si>
  <si>
    <t>Jean Jaurès</t>
  </si>
  <si>
    <t>0922595W</t>
  </si>
  <si>
    <t>Vincent Van Gogh</t>
  </si>
  <si>
    <t>0920592U</t>
  </si>
  <si>
    <t>Colombes</t>
  </si>
  <si>
    <t>Moulin Joly</t>
  </si>
  <si>
    <t>0920626F</t>
  </si>
  <si>
    <t>Lakanal</t>
  </si>
  <si>
    <t>0921160L</t>
  </si>
  <si>
    <t>Jean-Baptiste Clément</t>
  </si>
  <si>
    <t>0921494Z</t>
  </si>
  <si>
    <t>Gay Lussac</t>
  </si>
  <si>
    <t>0921675W</t>
  </si>
  <si>
    <t>Marguerite Duras</t>
  </si>
  <si>
    <t>0922662U</t>
  </si>
  <si>
    <t>Robert Paparemborde</t>
  </si>
  <si>
    <t>0921496B</t>
  </si>
  <si>
    <t xml:space="preserve">Courbevoie </t>
  </si>
  <si>
    <t>Georges Pompidou</t>
  </si>
  <si>
    <t>0921550K</t>
  </si>
  <si>
    <t>Alfred de Vigny</t>
  </si>
  <si>
    <t>0922020W</t>
  </si>
  <si>
    <t>Les Renardières</t>
  </si>
  <si>
    <t>0922523T</t>
  </si>
  <si>
    <t>Les Bruyères</t>
  </si>
  <si>
    <t>0922578C</t>
  </si>
  <si>
    <t>Georges Seurat</t>
  </si>
  <si>
    <t>0920081N</t>
  </si>
  <si>
    <t>Fontenay-aux-Roses</t>
  </si>
  <si>
    <t>Les Ormeaux</t>
  </si>
  <si>
    <t>0920881H</t>
  </si>
  <si>
    <t>Garches</t>
  </si>
  <si>
    <t>Henri Bergson</t>
  </si>
  <si>
    <t>0921157H</t>
  </si>
  <si>
    <t xml:space="preserve">Gennevilliers </t>
  </si>
  <si>
    <t>Édouard Vaillant</t>
  </si>
  <si>
    <t>0921541A</t>
  </si>
  <si>
    <t>Pasteur</t>
  </si>
  <si>
    <t>0921621M</t>
  </si>
  <si>
    <t>Guy Môquet</t>
  </si>
  <si>
    <t>0920877D</t>
  </si>
  <si>
    <t>Issy-les-Moulineaux</t>
  </si>
  <si>
    <t>Henri Matisse</t>
  </si>
  <si>
    <t>0921396T</t>
  </si>
  <si>
    <t>Victor Hugo</t>
  </si>
  <si>
    <t>0922247T</t>
  </si>
  <si>
    <t>La Paix</t>
  </si>
  <si>
    <t>0922610M</t>
  </si>
  <si>
    <t>Georges Mandel</t>
  </si>
  <si>
    <t>0921162N</t>
  </si>
  <si>
    <t>La Garenne-Colombes</t>
  </si>
  <si>
    <t>Les Vallées</t>
  </si>
  <si>
    <t>0922645A</t>
  </si>
  <si>
    <t>Les Champs Philippe</t>
  </si>
  <si>
    <t>0920624D</t>
  </si>
  <si>
    <t>Le Plessis-Robinson</t>
  </si>
  <si>
    <t>0920883K</t>
  </si>
  <si>
    <t>Claude-Nicolas Ledoux</t>
  </si>
  <si>
    <t>0921391M</t>
  </si>
  <si>
    <t>Levallois-Perret</t>
  </si>
  <si>
    <t>0921393P</t>
  </si>
  <si>
    <t>Danton</t>
  </si>
  <si>
    <t>0922630J</t>
  </si>
  <si>
    <t>Louis Blériot</t>
  </si>
  <si>
    <t>0921165S</t>
  </si>
  <si>
    <t>Malakoff</t>
  </si>
  <si>
    <t>Henri Wallon</t>
  </si>
  <si>
    <t>0921241Z</t>
  </si>
  <si>
    <t>Paul Bert</t>
  </si>
  <si>
    <t>0921554P</t>
  </si>
  <si>
    <t>Meudon</t>
  </si>
  <si>
    <t>Bel Air</t>
  </si>
  <si>
    <t>0921782M</t>
  </si>
  <si>
    <t>Rabelais</t>
  </si>
  <si>
    <t>0922701L</t>
  </si>
  <si>
    <t>Armande Béjart</t>
  </si>
  <si>
    <t>0920855E</t>
  </si>
  <si>
    <t>Montrouge</t>
  </si>
  <si>
    <t>Robert Doisneau</t>
  </si>
  <si>
    <t>0921190U</t>
  </si>
  <si>
    <t>Haut Mesnil</t>
  </si>
  <si>
    <t>0921504K</t>
  </si>
  <si>
    <t>Maurice Genevoix</t>
  </si>
  <si>
    <t>0920077J</t>
  </si>
  <si>
    <t>Nanterre</t>
  </si>
  <si>
    <t>Jean Perrin</t>
  </si>
  <si>
    <t>0920594W</t>
  </si>
  <si>
    <t>République</t>
  </si>
  <si>
    <t>0920882J</t>
  </si>
  <si>
    <t>0921353W</t>
  </si>
  <si>
    <t>Les Chenevreux</t>
  </si>
  <si>
    <t>0921394R</t>
  </si>
  <si>
    <t>André Doucet</t>
  </si>
  <si>
    <t>0921589C</t>
  </si>
  <si>
    <t>0921940J</t>
  </si>
  <si>
    <t>0921498D</t>
  </si>
  <si>
    <t>Neuilly-sur-Seine</t>
  </si>
  <si>
    <t>André Maurois</t>
  </si>
  <si>
    <t>0921780K</t>
  </si>
  <si>
    <t>Louis Pasteur</t>
  </si>
  <si>
    <t>0921781L</t>
  </si>
  <si>
    <t>Théophile Gautier</t>
  </si>
  <si>
    <t>0921219A</t>
  </si>
  <si>
    <t>Puteaux</t>
  </si>
  <si>
    <t>Les Bouvets</t>
  </si>
  <si>
    <t>0921233R</t>
  </si>
  <si>
    <t>Maréchal Leclerc</t>
  </si>
  <si>
    <t>0920852B</t>
  </si>
  <si>
    <t>Rueil-Malmaison</t>
  </si>
  <si>
    <t>Henri Dunant</t>
  </si>
  <si>
    <t>0921234S</t>
  </si>
  <si>
    <t>Les Bons Raisins</t>
  </si>
  <si>
    <t>0921235T</t>
  </si>
  <si>
    <t>Les Martinets</t>
  </si>
  <si>
    <t>0921501G</t>
  </si>
  <si>
    <t>Marcel Pagnol</t>
  </si>
  <si>
    <t>0921502H</t>
  </si>
  <si>
    <t>Malmaison</t>
  </si>
  <si>
    <t>0921590D</t>
  </si>
  <si>
    <t>Jules Verne</t>
  </si>
  <si>
    <t>0920700L</t>
  </si>
  <si>
    <t>Saint-Cloud</t>
  </si>
  <si>
    <t>Gounod</t>
  </si>
  <si>
    <t>0921591E</t>
  </si>
  <si>
    <t>Émile Verhaeren</t>
  </si>
  <si>
    <t>0921784P</t>
  </si>
  <si>
    <t>Sceaux</t>
  </si>
  <si>
    <t>0921785R</t>
  </si>
  <si>
    <t>Marie Curie</t>
  </si>
  <si>
    <t>0921244C</t>
  </si>
  <si>
    <t>Sèvres</t>
  </si>
  <si>
    <t>Collège de Sèvres</t>
  </si>
  <si>
    <t>0920884L</t>
  </si>
  <si>
    <t>Suresnes</t>
  </si>
  <si>
    <t>0920885M</t>
  </si>
  <si>
    <t>Henri Sellier</t>
  </si>
  <si>
    <t>0921178F</t>
  </si>
  <si>
    <t>Émile Zola</t>
  </si>
  <si>
    <t>0921240Y</t>
  </si>
  <si>
    <t>Vanves</t>
  </si>
  <si>
    <t>Saint-Exupéry</t>
  </si>
  <si>
    <t>0921783N</t>
  </si>
  <si>
    <t>Michelet</t>
  </si>
  <si>
    <t>0922143E</t>
  </si>
  <si>
    <t>Vaucresson</t>
  </si>
  <si>
    <t>Yves du Manoir</t>
  </si>
  <si>
    <t>0920886N</t>
  </si>
  <si>
    <t>Ville d'Avray</t>
  </si>
  <si>
    <t>La Fontaine du Roy</t>
  </si>
  <si>
    <t>0921159K</t>
  </si>
  <si>
    <t>Villeneuve-la-Garenne</t>
  </si>
  <si>
    <t>Édouard Manet</t>
  </si>
  <si>
    <t>0921543C</t>
  </si>
  <si>
    <t>TOTAL DEPARTEMENT</t>
  </si>
  <si>
    <t>Effectifs 
prévus</t>
  </si>
  <si>
    <t>Effectifs constatés</t>
  </si>
  <si>
    <t>DOTATION INITIALE</t>
  </si>
  <si>
    <t>DHG</t>
  </si>
  <si>
    <t>HP</t>
  </si>
  <si>
    <t>HSA</t>
  </si>
  <si>
    <t>%HSA</t>
  </si>
  <si>
    <t>IMP</t>
  </si>
  <si>
    <t>TYPE</t>
  </si>
  <si>
    <t>NOM</t>
  </si>
  <si>
    <t>% HSA</t>
  </si>
  <si>
    <t>0920386V</t>
  </si>
  <si>
    <t>Asnières</t>
  </si>
  <si>
    <t>Institut Baguer</t>
  </si>
  <si>
    <t>0920429S</t>
  </si>
  <si>
    <t>Martin Luther King</t>
  </si>
  <si>
    <t>0920810F</t>
  </si>
  <si>
    <t>Jean Monnet</t>
  </si>
  <si>
    <t>0922287L</t>
  </si>
  <si>
    <t>Jacques Brel</t>
  </si>
  <si>
    <t>0922579D</t>
  </si>
  <si>
    <t>École de danse</t>
  </si>
  <si>
    <t>0922108S</t>
  </si>
  <si>
    <t>Clinique Dupré</t>
  </si>
  <si>
    <t>0921935D</t>
  </si>
  <si>
    <t>Toulouse Lautrec</t>
  </si>
  <si>
    <t>TOTAL DÉPARTEMENT</t>
  </si>
  <si>
    <t>Charles Petiet</t>
  </si>
  <si>
    <t>LPO</t>
  </si>
  <si>
    <t>0922277A</t>
  </si>
  <si>
    <t>Michel-Ange</t>
  </si>
  <si>
    <t>LGT</t>
  </si>
  <si>
    <t>0921594H</t>
  </si>
  <si>
    <t>Louis Dardenne</t>
  </si>
  <si>
    <t>LP</t>
  </si>
  <si>
    <t xml:space="preserve">Vanves </t>
  </si>
  <si>
    <t>0921505L</t>
  </si>
  <si>
    <t>0920149M</t>
  </si>
  <si>
    <t>0920171L</t>
  </si>
  <si>
    <t>Paul Langevin</t>
  </si>
  <si>
    <t>0920147K</t>
  </si>
  <si>
    <t>Jean-Pierre Vernant</t>
  </si>
  <si>
    <t>0920802X</t>
  </si>
  <si>
    <t>Florian</t>
  </si>
  <si>
    <t>0920170K</t>
  </si>
  <si>
    <t>LG</t>
  </si>
  <si>
    <t>0920146J</t>
  </si>
  <si>
    <t>0920145H</t>
  </si>
  <si>
    <t xml:space="preserve">Santos Dumont </t>
  </si>
  <si>
    <t>0922276Z</t>
  </si>
  <si>
    <t>Alexandre Dumas</t>
  </si>
  <si>
    <t>0920801W</t>
  </si>
  <si>
    <t>Gustave Eiffel</t>
  </si>
  <si>
    <t>0922398G</t>
  </si>
  <si>
    <t>Richelieu</t>
  </si>
  <si>
    <t>0920799U</t>
  </si>
  <si>
    <t>Voilin</t>
  </si>
  <si>
    <t>0921500F</t>
  </si>
  <si>
    <t>L'Agora</t>
  </si>
  <si>
    <t>0920144G</t>
  </si>
  <si>
    <t>Neuilly sur Seine</t>
  </si>
  <si>
    <t>0920166F</t>
  </si>
  <si>
    <t>La Folie Saint James</t>
  </si>
  <si>
    <t>0920143F</t>
  </si>
  <si>
    <t>0920142E</t>
  </si>
  <si>
    <t>Louise Michel</t>
  </si>
  <si>
    <t>0922464D</t>
  </si>
  <si>
    <t>Claude Chappe</t>
  </si>
  <si>
    <t>0921626T</t>
  </si>
  <si>
    <t>0920141D</t>
  </si>
  <si>
    <t>0921399W</t>
  </si>
  <si>
    <t>0920164D</t>
  </si>
  <si>
    <t>Les Côtes de Villebon</t>
  </si>
  <si>
    <t>0921592F</t>
  </si>
  <si>
    <t>0920798T</t>
  </si>
  <si>
    <t>Louis Girard</t>
  </si>
  <si>
    <t>0920163C</t>
  </si>
  <si>
    <t>0921230M</t>
  </si>
  <si>
    <t>Montesquieu</t>
  </si>
  <si>
    <t>0922249V</t>
  </si>
  <si>
    <t>La Tournelle</t>
  </si>
  <si>
    <t>0920158X</t>
  </si>
  <si>
    <t>Eugène Ionesco</t>
  </si>
  <si>
    <t>0922397F</t>
  </si>
  <si>
    <t>Galilée</t>
  </si>
  <si>
    <t>Gennevilliers</t>
  </si>
  <si>
    <t>0921156G</t>
  </si>
  <si>
    <t>0922867S</t>
  </si>
  <si>
    <t>Lucie Aubrac</t>
  </si>
  <si>
    <t>0922615T</t>
  </si>
  <si>
    <t>Paul Painlevé</t>
  </si>
  <si>
    <t>0921625S</t>
  </si>
  <si>
    <t>Paul Lapie</t>
  </si>
  <si>
    <t>0920138A</t>
  </si>
  <si>
    <t>Claude Garamont</t>
  </si>
  <si>
    <t>0922427N</t>
  </si>
  <si>
    <t>Anatole France</t>
  </si>
  <si>
    <t>0921229L</t>
  </si>
  <si>
    <t>Guy de Maupassant</t>
  </si>
  <si>
    <t>0920137Z</t>
  </si>
  <si>
    <t>René Auffray</t>
  </si>
  <si>
    <t>0922149L</t>
  </si>
  <si>
    <t>Newton</t>
  </si>
  <si>
    <t>0920136Y</t>
  </si>
  <si>
    <t>Jacques Monod</t>
  </si>
  <si>
    <t>0921555R</t>
  </si>
  <si>
    <t>0921166T</t>
  </si>
  <si>
    <t>Emmanuel Mounier</t>
  </si>
  <si>
    <t>0920135X</t>
  </si>
  <si>
    <t>Simone Veil</t>
  </si>
  <si>
    <t>0922801V</t>
  </si>
  <si>
    <t>Étienne-Jules Marey</t>
  </si>
  <si>
    <t>0922443F</t>
  </si>
  <si>
    <t>Jacques Prévert</t>
  </si>
  <si>
    <t>0920134W</t>
  </si>
  <si>
    <t>Daniel Balavoine</t>
  </si>
  <si>
    <t>0921595J</t>
  </si>
  <si>
    <t>0920132U</t>
  </si>
  <si>
    <t>Bagneux</t>
  </si>
  <si>
    <t>0920680P</t>
  </si>
  <si>
    <t>De Prony</t>
  </si>
  <si>
    <t>0920150N</t>
  </si>
  <si>
    <t>0920131T</t>
  </si>
  <si>
    <t>Théodore Monod</t>
  </si>
  <si>
    <t>Antony</t>
  </si>
  <si>
    <t>0921676X</t>
  </si>
  <si>
    <t>0920130S</t>
  </si>
  <si>
    <t xml:space="preserve">Effectifs Constatés </t>
  </si>
  <si>
    <t xml:space="preserve">Effectifs Prévus </t>
  </si>
  <si>
    <t>SIGLE</t>
  </si>
  <si>
    <t xml:space="preserve">VILLE </t>
  </si>
  <si>
    <t xml:space="preserve">Effectifs 
prévus </t>
  </si>
  <si>
    <t xml:space="preserve">Effectifs constatés </t>
  </si>
  <si>
    <t>0921546F</t>
  </si>
  <si>
    <t>0921169W</t>
  </si>
  <si>
    <t>0921395S</t>
  </si>
  <si>
    <t>0921403A</t>
  </si>
  <si>
    <t>Bourg la Reine</t>
  </si>
  <si>
    <t>0921402Z</t>
  </si>
  <si>
    <t>0921624R</t>
  </si>
  <si>
    <t>0921495A</t>
  </si>
  <si>
    <t>0921549J</t>
  </si>
  <si>
    <t>Courbevoie</t>
  </si>
  <si>
    <t>0921542B</t>
  </si>
  <si>
    <t>0921192W</t>
  </si>
  <si>
    <t>0922702M</t>
  </si>
  <si>
    <t>0922351F</t>
  </si>
  <si>
    <t>0921499E</t>
  </si>
  <si>
    <t>0921777G</t>
  </si>
  <si>
    <t>0921558U</t>
  </si>
  <si>
    <t>0921247F</t>
  </si>
  <si>
    <t>0921544D</t>
  </si>
  <si>
    <t>Villeneuve la Garenne</t>
  </si>
  <si>
    <t>Ecole Européenne *</t>
  </si>
  <si>
    <t>* Inclut les données collège et lycée</t>
  </si>
  <si>
    <t>NB : L'école européenne figure sur le tableau des lycées.</t>
  </si>
  <si>
    <t xml:space="preserve">        L'école de danse de l'Opéra de Paris figure sur le tableau des EREA</t>
  </si>
  <si>
    <t>Hubert Germain (ex Jean Macé)</t>
  </si>
  <si>
    <t>Vassily Kandinsky</t>
  </si>
  <si>
    <r>
      <t>BILAN DE LA RENTRÉE 2024 : EFFECTIFS ET DOTATIONS DES COLL</t>
    </r>
    <r>
      <rPr>
        <b/>
        <sz val="12"/>
        <rFont val="Calibri"/>
        <family val="2"/>
      </rPr>
      <t>È</t>
    </r>
    <r>
      <rPr>
        <b/>
        <sz val="12"/>
        <rFont val="Arial"/>
        <family val="2"/>
      </rPr>
      <t>GES DES HAUTS-DE-SEINE</t>
    </r>
  </si>
  <si>
    <t>Missak et Mélinée Manouchian (ex Jean Jaurès)</t>
  </si>
  <si>
    <t>BILAN DE LA RENTRÉE 2024 : EFFECTIFS ET DOTATIONS DES LYCÉES DES HAUTS-DE-SEINE</t>
  </si>
  <si>
    <t>BILAN DE LA RENTRÉE 2024 : EFFECTIFS ET DOTATIONS DES SEGPA DES HAUTS-DE-SEINE</t>
  </si>
  <si>
    <t>BILAN DE LA RENTRÉE 2024 : EFFECTIFS ET DOTATIONS DES EREA DES HAUTS-DE-SEINE</t>
  </si>
  <si>
    <t>DOTATION CONSTATÉE AU 29/10/2024</t>
  </si>
</sst>
</file>

<file path=xl/styles.xml><?xml version="1.0" encoding="utf-8"?>
<styleSheet xmlns="http://schemas.openxmlformats.org/spreadsheetml/2006/main">
  <numFmts count="8">
    <numFmt numFmtId="43" formatCode="_-* #,##0.00\ _€_-;\-* #,##0.00\ _€_-;_-* &quot;-&quot;??\ _€_-;_-@_-"/>
    <numFmt numFmtId="164" formatCode="0.0"/>
    <numFmt numFmtId="165" formatCode="_-* #,##0.0\ _€_-;\-* #,##0.0\ _€_-;_-* &quot;-&quot;??\ _€_-;_-@_-"/>
    <numFmt numFmtId="166" formatCode="#,##0_ ;[Red]\-#,##0\ "/>
    <numFmt numFmtId="167" formatCode="#,##0.0_ ;[Red]\-#,##0.0\ "/>
    <numFmt numFmtId="168" formatCode="_-* #,##0\ _€_-;\-* #,##0\ _€_-;_-* &quot;-&quot;??\ _€_-;_-@_-"/>
    <numFmt numFmtId="169" formatCode="0.0%"/>
    <numFmt numFmtId="170" formatCode="#,##0.00_ ;[Red]\-#,##0.00\ 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9"/>
      <color rgb="FFFF0000"/>
      <name val="Arial"/>
      <family val="2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9999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165" fontId="1" fillId="0" borderId="0" xfId="1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10" fontId="1" fillId="0" borderId="5" xfId="2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/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165" fontId="5" fillId="0" borderId="4" xfId="1" applyNumberFormat="1" applyFont="1" applyFill="1" applyBorder="1" applyAlignment="1" applyProtection="1">
      <alignment horizontal="center" vertical="center" wrapText="1"/>
    </xf>
    <xf numFmtId="166" fontId="1" fillId="0" borderId="2" xfId="1" applyNumberFormat="1" applyFont="1" applyFill="1" applyBorder="1" applyAlignment="1">
      <alignment horizontal="right" vertical="center"/>
    </xf>
    <xf numFmtId="166" fontId="5" fillId="0" borderId="4" xfId="1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7" fontId="1" fillId="0" borderId="2" xfId="1" applyNumberFormat="1" applyFont="1" applyFill="1" applyBorder="1" applyAlignment="1">
      <alignment horizontal="right" vertical="center"/>
    </xf>
    <xf numFmtId="167" fontId="5" fillId="0" borderId="4" xfId="1" applyNumberFormat="1" applyFont="1" applyFill="1" applyBorder="1" applyAlignment="1">
      <alignment horizontal="right" vertical="center"/>
    </xf>
    <xf numFmtId="167" fontId="5" fillId="0" borderId="2" xfId="1" applyNumberFormat="1" applyFont="1" applyFill="1" applyBorder="1" applyAlignment="1">
      <alignment horizontal="right" vertical="center"/>
    </xf>
    <xf numFmtId="164" fontId="5" fillId="0" borderId="0" xfId="0" applyNumberFormat="1" applyFont="1" applyFill="1"/>
    <xf numFmtId="165" fontId="5" fillId="0" borderId="0" xfId="1" applyNumberFormat="1" applyFont="1" applyFill="1" applyAlignment="1">
      <alignment horizontal="center" vertical="center"/>
    </xf>
    <xf numFmtId="0" fontId="1" fillId="2" borderId="0" xfId="3" applyFont="1" applyFill="1"/>
    <xf numFmtId="0" fontId="5" fillId="2" borderId="0" xfId="3" applyFont="1" applyFill="1" applyAlignment="1">
      <alignment vertical="center"/>
    </xf>
    <xf numFmtId="0" fontId="1" fillId="2" borderId="0" xfId="3" applyFont="1" applyFill="1" applyBorder="1"/>
    <xf numFmtId="0" fontId="1" fillId="2" borderId="0" xfId="3" applyFont="1" applyFill="1" applyAlignment="1">
      <alignment horizontal="center"/>
    </xf>
    <xf numFmtId="0" fontId="1" fillId="2" borderId="0" xfId="3" applyFont="1" applyFill="1" applyAlignment="1">
      <alignment horizontal="right"/>
    </xf>
    <xf numFmtId="1" fontId="1" fillId="2" borderId="0" xfId="3" applyNumberFormat="1" applyFont="1" applyFill="1" applyBorder="1" applyAlignment="1">
      <alignment horizontal="center" vertical="center"/>
    </xf>
    <xf numFmtId="0" fontId="1" fillId="2" borderId="0" xfId="3" applyFont="1" applyFill="1" applyAlignment="1">
      <alignment vertical="center"/>
    </xf>
    <xf numFmtId="0" fontId="1" fillId="0" borderId="0" xfId="3" applyFont="1" applyFill="1" applyBorder="1"/>
    <xf numFmtId="0" fontId="5" fillId="2" borderId="0" xfId="3" applyFont="1" applyFill="1" applyBorder="1" applyAlignment="1">
      <alignment horizontal="center" vertical="center"/>
    </xf>
    <xf numFmtId="1" fontId="5" fillId="2" borderId="0" xfId="3" applyNumberFormat="1" applyFont="1" applyFill="1" applyBorder="1" applyAlignment="1">
      <alignment horizontal="center" vertical="center"/>
    </xf>
    <xf numFmtId="0" fontId="7" fillId="0" borderId="0" xfId="3"/>
    <xf numFmtId="0" fontId="7" fillId="0" borderId="0" xfId="3" applyAlignment="1">
      <alignment horizontal="center"/>
    </xf>
    <xf numFmtId="165" fontId="0" fillId="0" borderId="0" xfId="4" applyNumberFormat="1" applyFont="1" applyAlignment="1">
      <alignment horizontal="center"/>
    </xf>
    <xf numFmtId="167" fontId="0" fillId="0" borderId="0" xfId="4" applyNumberFormat="1" applyFont="1" applyAlignment="1">
      <alignment horizontal="right"/>
    </xf>
    <xf numFmtId="168" fontId="0" fillId="0" borderId="0" xfId="4" applyNumberFormat="1" applyFont="1" applyAlignment="1">
      <alignment horizontal="center"/>
    </xf>
    <xf numFmtId="0" fontId="1" fillId="0" borderId="0" xfId="3" applyFont="1" applyFill="1"/>
    <xf numFmtId="166" fontId="5" fillId="0" borderId="4" xfId="4" applyNumberFormat="1" applyFont="1" applyFill="1" applyBorder="1" applyAlignment="1">
      <alignment horizontal="right" vertical="center"/>
    </xf>
    <xf numFmtId="164" fontId="5" fillId="0" borderId="0" xfId="3" applyNumberFormat="1" applyFont="1" applyFill="1" applyBorder="1" applyAlignment="1">
      <alignment horizontal="center" vertical="center"/>
    </xf>
    <xf numFmtId="1" fontId="1" fillId="0" borderId="0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right"/>
    </xf>
    <xf numFmtId="0" fontId="1" fillId="0" borderId="0" xfId="3" applyFont="1"/>
    <xf numFmtId="0" fontId="5" fillId="0" borderId="0" xfId="3" applyFont="1"/>
    <xf numFmtId="0" fontId="5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Continuous" vertical="center"/>
    </xf>
    <xf numFmtId="0" fontId="5" fillId="2" borderId="0" xfId="3" applyFont="1" applyFill="1" applyAlignment="1">
      <alignment horizontal="centerContinuous" vertical="center"/>
    </xf>
    <xf numFmtId="0" fontId="5" fillId="2" borderId="0" xfId="3" applyFont="1" applyFill="1"/>
    <xf numFmtId="0" fontId="1" fillId="2" borderId="0" xfId="3" applyFont="1" applyFill="1" applyAlignment="1">
      <alignment horizontal="center" vertical="center"/>
    </xf>
    <xf numFmtId="0" fontId="1" fillId="2" borderId="0" xfId="3" applyFont="1" applyFill="1" applyBorder="1" applyAlignment="1">
      <alignment vertical="center"/>
    </xf>
    <xf numFmtId="0" fontId="9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5" fillId="2" borderId="1" xfId="3" applyFont="1" applyFill="1" applyBorder="1" applyAlignment="1">
      <alignment horizontal="centerContinuous" vertical="center"/>
    </xf>
    <xf numFmtId="0" fontId="5" fillId="2" borderId="2" xfId="3" applyFont="1" applyFill="1" applyBorder="1" applyAlignment="1">
      <alignment horizontal="centerContinuous" vertical="center"/>
    </xf>
    <xf numFmtId="0" fontId="5" fillId="2" borderId="3" xfId="3" applyFont="1" applyFill="1" applyBorder="1" applyAlignment="1">
      <alignment horizontal="centerContinuous" vertical="center"/>
    </xf>
    <xf numFmtId="0" fontId="6" fillId="0" borderId="0" xfId="3" applyFont="1"/>
    <xf numFmtId="0" fontId="5" fillId="2" borderId="4" xfId="3" applyFont="1" applyFill="1" applyBorder="1" applyAlignment="1">
      <alignment horizontal="centerContinuous" vertical="center"/>
    </xf>
    <xf numFmtId="0" fontId="5" fillId="2" borderId="0" xfId="3" applyFont="1" applyFill="1" applyAlignment="1">
      <alignment horizontal="center" vertical="center"/>
    </xf>
    <xf numFmtId="0" fontId="5" fillId="2" borderId="4" xfId="3" applyFont="1" applyFill="1" applyBorder="1" applyAlignment="1">
      <alignment horizontal="right" vertical="center" wrapText="1"/>
    </xf>
    <xf numFmtId="166" fontId="5" fillId="2" borderId="4" xfId="4" applyNumberFormat="1" applyFont="1" applyFill="1" applyBorder="1" applyAlignment="1">
      <alignment horizontal="right" vertical="center"/>
    </xf>
    <xf numFmtId="170" fontId="5" fillId="0" borderId="4" xfId="1" applyNumberFormat="1" applyFont="1" applyFill="1" applyBorder="1" applyAlignment="1">
      <alignment horizontal="right" vertical="center"/>
    </xf>
    <xf numFmtId="170" fontId="5" fillId="0" borderId="1" xfId="1" applyNumberFormat="1" applyFont="1" applyFill="1" applyBorder="1" applyAlignment="1">
      <alignment horizontal="right" vertical="center"/>
    </xf>
    <xf numFmtId="170" fontId="5" fillId="0" borderId="4" xfId="4" applyNumberFormat="1" applyFont="1" applyFill="1" applyBorder="1" applyAlignment="1">
      <alignment horizontal="right" vertical="center"/>
    </xf>
    <xf numFmtId="167" fontId="1" fillId="0" borderId="4" xfId="1" applyNumberFormat="1" applyFont="1" applyFill="1" applyBorder="1" applyAlignment="1">
      <alignment horizontal="right" vertical="center"/>
    </xf>
    <xf numFmtId="166" fontId="1" fillId="0" borderId="4" xfId="1" applyNumberFormat="1" applyFont="1" applyFill="1" applyBorder="1" applyAlignment="1">
      <alignment horizontal="right" vertical="center"/>
    </xf>
    <xf numFmtId="10" fontId="4" fillId="0" borderId="4" xfId="2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Continuous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 wrapText="1"/>
    </xf>
    <xf numFmtId="0" fontId="11" fillId="0" borderId="0" xfId="3" applyFont="1" applyAlignment="1">
      <alignment wrapText="1"/>
    </xf>
    <xf numFmtId="0" fontId="8" fillId="3" borderId="4" xfId="3" applyFont="1" applyFill="1" applyBorder="1" applyAlignment="1">
      <alignment horizontal="left"/>
    </xf>
    <xf numFmtId="0" fontId="5" fillId="0" borderId="4" xfId="3" applyFont="1" applyFill="1" applyBorder="1" applyAlignment="1">
      <alignment horizontal="center" vertical="center"/>
    </xf>
    <xf numFmtId="168" fontId="5" fillId="0" borderId="4" xfId="4" applyNumberFormat="1" applyFont="1" applyFill="1" applyBorder="1" applyAlignment="1">
      <alignment horizontal="center" vertical="center" wrapText="1"/>
    </xf>
    <xf numFmtId="167" fontId="5" fillId="0" borderId="4" xfId="4" applyNumberFormat="1" applyFont="1" applyFill="1" applyBorder="1" applyAlignment="1">
      <alignment horizontal="center" vertical="center" wrapText="1"/>
    </xf>
    <xf numFmtId="170" fontId="1" fillId="0" borderId="4" xfId="1" applyNumberFormat="1" applyFont="1" applyFill="1" applyBorder="1" applyAlignment="1">
      <alignment horizontal="right" vertical="center"/>
    </xf>
    <xf numFmtId="0" fontId="8" fillId="3" borderId="4" xfId="3" applyFont="1" applyFill="1" applyBorder="1" applyAlignment="1">
      <alignment horizontal="left" vertical="center"/>
    </xf>
    <xf numFmtId="166" fontId="4" fillId="0" borderId="4" xfId="2" applyNumberFormat="1" applyFont="1" applyFill="1" applyBorder="1" applyAlignment="1">
      <alignment horizontal="right" vertical="center"/>
    </xf>
    <xf numFmtId="169" fontId="4" fillId="0" borderId="4" xfId="2" applyNumberFormat="1" applyFont="1" applyFill="1" applyBorder="1" applyAlignment="1">
      <alignment horizontal="right" vertical="center"/>
    </xf>
    <xf numFmtId="0" fontId="1" fillId="0" borderId="4" xfId="3" applyFont="1" applyFill="1" applyBorder="1"/>
    <xf numFmtId="170" fontId="5" fillId="0" borderId="2" xfId="1" applyNumberFormat="1" applyFont="1" applyFill="1" applyBorder="1" applyAlignment="1">
      <alignment horizontal="right" vertical="center"/>
    </xf>
    <xf numFmtId="170" fontId="1" fillId="0" borderId="2" xfId="1" applyNumberFormat="1" applyFont="1" applyFill="1" applyBorder="1" applyAlignment="1">
      <alignment horizontal="right" vertical="center"/>
    </xf>
    <xf numFmtId="167" fontId="1" fillId="2" borderId="0" xfId="3" applyNumberFormat="1" applyFont="1" applyFill="1" applyAlignment="1">
      <alignment vertical="center"/>
    </xf>
    <xf numFmtId="170" fontId="1" fillId="2" borderId="0" xfId="3" applyNumberFormat="1" applyFont="1" applyFill="1" applyAlignment="1">
      <alignment vertical="center"/>
    </xf>
    <xf numFmtId="170" fontId="1" fillId="2" borderId="0" xfId="3" applyNumberFormat="1" applyFont="1" applyFill="1"/>
    <xf numFmtId="170" fontId="1" fillId="2" borderId="0" xfId="3" applyNumberFormat="1" applyFont="1" applyFill="1" applyAlignment="1">
      <alignment horizontal="center"/>
    </xf>
    <xf numFmtId="170" fontId="5" fillId="2" borderId="4" xfId="4" applyNumberFormat="1" applyFont="1" applyFill="1" applyBorder="1" applyAlignment="1">
      <alignment horizontal="right" vertical="center"/>
    </xf>
    <xf numFmtId="166" fontId="1" fillId="2" borderId="0" xfId="3" applyNumberFormat="1" applyFont="1" applyFill="1"/>
    <xf numFmtId="0" fontId="5" fillId="4" borderId="4" xfId="3" applyFont="1" applyFill="1" applyBorder="1" applyAlignment="1">
      <alignment horizontal="centerContinuous" vertical="center"/>
    </xf>
    <xf numFmtId="0" fontId="5" fillId="4" borderId="4" xfId="3" applyFont="1" applyFill="1" applyBorder="1" applyAlignment="1">
      <alignment horizontal="centerContinuous" vertical="center" wrapText="1"/>
    </xf>
    <xf numFmtId="0" fontId="5" fillId="4" borderId="4" xfId="0" applyFont="1" applyFill="1" applyBorder="1" applyAlignment="1">
      <alignment horizontal="centerContinuous" vertical="center"/>
    </xf>
    <xf numFmtId="0" fontId="5" fillId="0" borderId="1" xfId="3" applyFont="1" applyFill="1" applyBorder="1" applyAlignment="1">
      <alignment horizontal="centerContinuous" vertical="center"/>
    </xf>
    <xf numFmtId="0" fontId="5" fillId="0" borderId="2" xfId="3" applyFont="1" applyFill="1" applyBorder="1" applyAlignment="1">
      <alignment horizontal="centerContinuous" vertical="center"/>
    </xf>
    <xf numFmtId="0" fontId="5" fillId="0" borderId="3" xfId="3" applyFont="1" applyFill="1" applyBorder="1" applyAlignment="1">
      <alignment horizontal="centerContinuous" vertical="center"/>
    </xf>
    <xf numFmtId="0" fontId="8" fillId="0" borderId="4" xfId="3" applyFont="1" applyFill="1" applyBorder="1" applyAlignment="1">
      <alignment horizontal="left" vertical="top"/>
    </xf>
    <xf numFmtId="166" fontId="1" fillId="0" borderId="4" xfId="4" applyNumberFormat="1" applyFont="1" applyFill="1" applyBorder="1" applyAlignment="1">
      <alignment horizontal="right" vertical="top"/>
    </xf>
    <xf numFmtId="1" fontId="1" fillId="2" borderId="0" xfId="3" applyNumberFormat="1" applyFont="1" applyFill="1" applyBorder="1" applyAlignment="1">
      <alignment horizontal="center" vertical="top"/>
    </xf>
    <xf numFmtId="170" fontId="5" fillId="0" borderId="4" xfId="4" applyNumberFormat="1" applyFont="1" applyFill="1" applyBorder="1" applyAlignment="1">
      <alignment horizontal="right" vertical="top"/>
    </xf>
    <xf numFmtId="170" fontId="1" fillId="0" borderId="4" xfId="4" applyNumberFormat="1" applyFont="1" applyFill="1" applyBorder="1" applyAlignment="1">
      <alignment horizontal="right" vertical="top"/>
    </xf>
    <xf numFmtId="10" fontId="4" fillId="0" borderId="4" xfId="3" applyNumberFormat="1" applyFont="1" applyFill="1" applyBorder="1" applyAlignment="1">
      <alignment horizontal="right" vertical="top" wrapText="1"/>
    </xf>
    <xf numFmtId="164" fontId="1" fillId="2" borderId="0" xfId="3" applyNumberFormat="1" applyFont="1" applyFill="1" applyBorder="1" applyAlignment="1">
      <alignment horizontal="center" vertical="top"/>
    </xf>
    <xf numFmtId="0" fontId="1" fillId="0" borderId="0" xfId="3" applyFont="1" applyAlignment="1">
      <alignment vertical="top"/>
    </xf>
    <xf numFmtId="0" fontId="1" fillId="0" borderId="4" xfId="3" applyFont="1" applyFill="1" applyBorder="1" applyAlignment="1">
      <alignment horizontal="left" vertical="top"/>
    </xf>
    <xf numFmtId="0" fontId="1" fillId="0" borderId="4" xfId="3" applyFont="1" applyFill="1" applyBorder="1" applyAlignment="1">
      <alignment horizontal="left" vertical="top" wrapText="1"/>
    </xf>
    <xf numFmtId="0" fontId="5" fillId="5" borderId="4" xfId="3" applyFont="1" applyFill="1" applyBorder="1" applyAlignment="1">
      <alignment horizontal="center" vertical="center"/>
    </xf>
    <xf numFmtId="167" fontId="1" fillId="5" borderId="4" xfId="1" applyNumberFormat="1" applyFont="1" applyFill="1" applyBorder="1" applyAlignment="1">
      <alignment horizontal="right" vertical="center"/>
    </xf>
    <xf numFmtId="0" fontId="5" fillId="5" borderId="4" xfId="0" applyFont="1" applyFill="1" applyBorder="1" applyAlignment="1" applyProtection="1">
      <alignment horizontal="center" vertical="center" wrapText="1"/>
    </xf>
    <xf numFmtId="166" fontId="1" fillId="0" borderId="0" xfId="0" applyNumberFormat="1" applyFont="1" applyFill="1" applyAlignment="1">
      <alignment horizontal="center" vertical="center"/>
    </xf>
    <xf numFmtId="168" fontId="16" fillId="0" borderId="0" xfId="4" applyNumberFormat="1" applyFont="1" applyAlignment="1">
      <alignment horizontal="center"/>
    </xf>
    <xf numFmtId="168" fontId="5" fillId="5" borderId="4" xfId="4" applyNumberFormat="1" applyFont="1" applyFill="1" applyBorder="1" applyAlignment="1">
      <alignment horizontal="center" vertical="center" wrapText="1"/>
    </xf>
    <xf numFmtId="166" fontId="1" fillId="5" borderId="4" xfId="1" applyNumberFormat="1" applyFont="1" applyFill="1" applyBorder="1" applyAlignment="1">
      <alignment horizontal="right" vertical="center"/>
    </xf>
    <xf numFmtId="165" fontId="5" fillId="5" borderId="4" xfId="4" applyNumberFormat="1" applyFont="1" applyFill="1" applyBorder="1" applyAlignment="1">
      <alignment horizontal="center" vertical="center" wrapText="1"/>
    </xf>
    <xf numFmtId="166" fontId="1" fillId="5" borderId="4" xfId="4" applyNumberFormat="1" applyFont="1" applyFill="1" applyBorder="1" applyAlignment="1">
      <alignment horizontal="right" vertical="top"/>
    </xf>
    <xf numFmtId="170" fontId="1" fillId="5" borderId="4" xfId="4" applyNumberFormat="1" applyFont="1" applyFill="1" applyBorder="1" applyAlignment="1">
      <alignment horizontal="right" vertical="top"/>
    </xf>
    <xf numFmtId="0" fontId="15" fillId="0" borderId="0" xfId="0" applyFont="1" applyFill="1" applyAlignment="1">
      <alignment horizontal="center" vertical="center" wrapText="1"/>
    </xf>
    <xf numFmtId="168" fontId="17" fillId="0" borderId="0" xfId="4" applyNumberFormat="1" applyFont="1" applyAlignment="1">
      <alignment horizontal="center"/>
    </xf>
    <xf numFmtId="0" fontId="1" fillId="3" borderId="4" xfId="3" applyFont="1" applyFill="1" applyBorder="1" applyAlignment="1">
      <alignment horizontal="left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164" fontId="5" fillId="0" borderId="0" xfId="0" applyNumberFormat="1" applyFont="1"/>
    <xf numFmtId="170" fontId="1" fillId="5" borderId="4" xfId="1" applyNumberFormat="1" applyFont="1" applyFill="1" applyBorder="1" applyAlignment="1">
      <alignment horizontal="right" vertical="center"/>
    </xf>
    <xf numFmtId="166" fontId="1" fillId="0" borderId="0" xfId="0" applyNumberFormat="1" applyFont="1" applyAlignment="1">
      <alignment horizontal="left" vertical="center"/>
    </xf>
    <xf numFmtId="0" fontId="2" fillId="2" borderId="0" xfId="3" applyFont="1" applyFill="1" applyBorder="1" applyAlignment="1">
      <alignment horizontal="center" vertical="center"/>
    </xf>
    <xf numFmtId="166" fontId="19" fillId="0" borderId="0" xfId="0" applyNumberFormat="1" applyFont="1"/>
    <xf numFmtId="168" fontId="22" fillId="0" borderId="0" xfId="4" applyNumberFormat="1" applyFont="1" applyAlignment="1">
      <alignment horizontal="center"/>
    </xf>
    <xf numFmtId="166" fontId="17" fillId="0" borderId="0" xfId="4" applyNumberFormat="1" applyFont="1" applyAlignment="1">
      <alignment horizontal="right"/>
    </xf>
    <xf numFmtId="170" fontId="17" fillId="0" borderId="0" xfId="4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 wrapText="1"/>
    </xf>
  </cellXfs>
  <cellStyles count="8">
    <cellStyle name="Milliers" xfId="1" builtinId="3"/>
    <cellStyle name="Milliers 2" xfId="4"/>
    <cellStyle name="Milliers 3" xfId="6"/>
    <cellStyle name="Normal" xfId="0" builtinId="0"/>
    <cellStyle name="Normal 2" xfId="3"/>
    <cellStyle name="Pourcentage" xfId="2" builtinId="5"/>
    <cellStyle name="Pourcentage 2" xfId="5"/>
    <cellStyle name="Pourcentage 3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S2/a_Carla/TRM/RS%2024/PHOTO%20TRM%2029%2010%202024%20%20%20%20%20%20EPP_-_GM_-_Photographie_TRM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"/>
    </sheetNames>
    <sheetDataSet>
      <sheetData sheetId="0">
        <row r="373">
          <cell r="B373" t="str">
            <v>0920068Z</v>
          </cell>
          <cell r="C373" t="str">
            <v>CLG MAISON-BLANCHE</v>
          </cell>
          <cell r="D373" t="str">
            <v>CLAMART</v>
          </cell>
          <cell r="E373">
            <v>838.5</v>
          </cell>
          <cell r="F373">
            <v>746.5</v>
          </cell>
          <cell r="G373">
            <v>92</v>
          </cell>
          <cell r="H373">
            <v>0</v>
          </cell>
          <cell r="I373">
            <v>4.5</v>
          </cell>
          <cell r="J373">
            <v>746.5</v>
          </cell>
          <cell r="K373">
            <v>87.5</v>
          </cell>
        </row>
        <row r="374">
          <cell r="B374" t="str">
            <v>0920077J</v>
          </cell>
          <cell r="C374" t="str">
            <v>CLG JEAN PERRIN</v>
          </cell>
          <cell r="D374" t="str">
            <v>NANTERRE</v>
          </cell>
          <cell r="E374">
            <v>661</v>
          </cell>
          <cell r="F374">
            <v>609</v>
          </cell>
          <cell r="G374">
            <v>52</v>
          </cell>
          <cell r="H374">
            <v>0</v>
          </cell>
          <cell r="I374">
            <v>5</v>
          </cell>
          <cell r="J374">
            <v>609</v>
          </cell>
          <cell r="K374">
            <v>47</v>
          </cell>
        </row>
        <row r="375">
          <cell r="B375" t="str">
            <v>0920081N</v>
          </cell>
          <cell r="C375" t="str">
            <v>CLG LES ORMEAUX</v>
          </cell>
          <cell r="D375" t="str">
            <v>FONTENAY AUX ROSES</v>
          </cell>
          <cell r="E375">
            <v>864.5</v>
          </cell>
          <cell r="F375">
            <v>788.8</v>
          </cell>
          <cell r="G375">
            <v>75.7</v>
          </cell>
          <cell r="H375">
            <v>0</v>
          </cell>
          <cell r="I375">
            <v>0</v>
          </cell>
          <cell r="J375">
            <v>788.8</v>
          </cell>
          <cell r="K375">
            <v>75.700000000000102</v>
          </cell>
        </row>
        <row r="376">
          <cell r="B376" t="str">
            <v>0920130S</v>
          </cell>
          <cell r="C376" t="str">
            <v>LYC DESCARTES</v>
          </cell>
          <cell r="D376" t="str">
            <v>ANTONY CEDEX</v>
          </cell>
          <cell r="E376">
            <v>1641.88</v>
          </cell>
          <cell r="F376">
            <v>1417.4</v>
          </cell>
          <cell r="G376">
            <v>224.48</v>
          </cell>
          <cell r="H376">
            <v>3</v>
          </cell>
          <cell r="I376">
            <v>10.199999999999999</v>
          </cell>
          <cell r="J376">
            <v>1438.4</v>
          </cell>
          <cell r="K376">
            <v>214.28</v>
          </cell>
        </row>
        <row r="377">
          <cell r="B377" t="str">
            <v>0920131T</v>
          </cell>
          <cell r="C377" t="str">
            <v>LYC AUGUSTE RENOIR</v>
          </cell>
          <cell r="D377" t="str">
            <v>ASNIERES SUR SEINE</v>
          </cell>
          <cell r="E377">
            <v>1125.1500000000001</v>
          </cell>
          <cell r="F377">
            <v>1027.53</v>
          </cell>
          <cell r="G377">
            <v>97.62</v>
          </cell>
          <cell r="H377">
            <v>0</v>
          </cell>
          <cell r="I377">
            <v>0</v>
          </cell>
          <cell r="J377">
            <v>1026.43</v>
          </cell>
          <cell r="K377">
            <v>98.72</v>
          </cell>
        </row>
        <row r="378">
          <cell r="B378" t="str">
            <v>0920132U</v>
          </cell>
          <cell r="C378" t="str">
            <v>LYC ALBERT CAMUS</v>
          </cell>
          <cell r="D378" t="str">
            <v>BOIS COLOMBES</v>
          </cell>
          <cell r="E378">
            <v>1412.16</v>
          </cell>
          <cell r="F378">
            <v>1240</v>
          </cell>
          <cell r="G378">
            <v>172.16</v>
          </cell>
          <cell r="H378">
            <v>0</v>
          </cell>
          <cell r="I378">
            <v>9.81</v>
          </cell>
          <cell r="J378">
            <v>1240</v>
          </cell>
          <cell r="K378">
            <v>162.35</v>
          </cell>
        </row>
        <row r="379">
          <cell r="B379" t="str">
            <v>0920134W</v>
          </cell>
          <cell r="C379" t="str">
            <v>LYC JACQUES PREVERT</v>
          </cell>
          <cell r="D379" t="str">
            <v>BOULOGNE BILLANCOURT</v>
          </cell>
          <cell r="E379">
            <v>1716.85</v>
          </cell>
          <cell r="F379">
            <v>1465.28</v>
          </cell>
          <cell r="G379">
            <v>251.57</v>
          </cell>
          <cell r="H379">
            <v>0</v>
          </cell>
          <cell r="I379">
            <v>65.44</v>
          </cell>
          <cell r="J379">
            <v>1465.28</v>
          </cell>
          <cell r="K379">
            <v>186.13</v>
          </cell>
        </row>
        <row r="380">
          <cell r="B380" t="str">
            <v>0920135X</v>
          </cell>
          <cell r="C380" t="str">
            <v>LYC EMMANUEL MOUNIER</v>
          </cell>
          <cell r="D380" t="str">
            <v>CHATENAY MALABRY</v>
          </cell>
          <cell r="E380">
            <v>1529.69</v>
          </cell>
          <cell r="F380">
            <v>1307.45</v>
          </cell>
          <cell r="G380">
            <v>222.24</v>
          </cell>
          <cell r="H380">
            <v>0</v>
          </cell>
          <cell r="I380">
            <v>29.28</v>
          </cell>
          <cell r="J380">
            <v>1307.45</v>
          </cell>
          <cell r="K380">
            <v>192.51</v>
          </cell>
        </row>
        <row r="381">
          <cell r="B381" t="str">
            <v>0920136Y</v>
          </cell>
          <cell r="C381" t="str">
            <v>LYC NEWTON-ENREA</v>
          </cell>
          <cell r="D381" t="str">
            <v>CLICHY</v>
          </cell>
          <cell r="E381">
            <v>2337.11</v>
          </cell>
          <cell r="F381">
            <v>1885.03</v>
          </cell>
          <cell r="G381">
            <v>452.08</v>
          </cell>
          <cell r="H381">
            <v>0</v>
          </cell>
          <cell r="I381">
            <v>47.51</v>
          </cell>
          <cell r="J381">
            <v>1903.03</v>
          </cell>
          <cell r="K381">
            <v>404.57</v>
          </cell>
        </row>
        <row r="382">
          <cell r="B382" t="str">
            <v>0920137Z</v>
          </cell>
          <cell r="C382" t="str">
            <v>LYC GUY DE MAUPASSANT</v>
          </cell>
          <cell r="D382" t="str">
            <v>COLOMBES CEDEX</v>
          </cell>
          <cell r="E382">
            <v>1923.26</v>
          </cell>
          <cell r="F382">
            <v>1657.7</v>
          </cell>
          <cell r="G382">
            <v>265.56</v>
          </cell>
          <cell r="H382">
            <v>0</v>
          </cell>
          <cell r="I382">
            <v>21.61</v>
          </cell>
          <cell r="J382">
            <v>1657.7</v>
          </cell>
          <cell r="K382">
            <v>243.95</v>
          </cell>
        </row>
        <row r="383">
          <cell r="B383" t="str">
            <v>0920138A</v>
          </cell>
          <cell r="C383" t="str">
            <v>LYC PAUL LAPIE</v>
          </cell>
          <cell r="D383" t="str">
            <v>COURBEVOIE CEDEX</v>
          </cell>
          <cell r="E383">
            <v>1587.75</v>
          </cell>
          <cell r="F383">
            <v>1369.1</v>
          </cell>
          <cell r="G383">
            <v>218.65</v>
          </cell>
          <cell r="H383">
            <v>3.5499999999999798</v>
          </cell>
          <cell r="I383">
            <v>29.19</v>
          </cell>
          <cell r="J383">
            <v>1369.1</v>
          </cell>
          <cell r="K383">
            <v>193.01</v>
          </cell>
        </row>
        <row r="384">
          <cell r="B384" t="str">
            <v>0920141D</v>
          </cell>
          <cell r="C384" t="str">
            <v>LYC JOLIOT-CURIE</v>
          </cell>
          <cell r="D384" t="str">
            <v>NANTERRE CEDEX</v>
          </cell>
          <cell r="E384">
            <v>2751.9</v>
          </cell>
          <cell r="F384">
            <v>2366.38</v>
          </cell>
          <cell r="G384">
            <v>385.52</v>
          </cell>
          <cell r="H384">
            <v>0</v>
          </cell>
          <cell r="I384">
            <v>17.79</v>
          </cell>
          <cell r="J384">
            <v>2365.38</v>
          </cell>
          <cell r="K384">
            <v>368.73</v>
          </cell>
        </row>
        <row r="385">
          <cell r="B385" t="str">
            <v>0920142E</v>
          </cell>
          <cell r="C385" t="str">
            <v>LYC LOUIS PASTEUR</v>
          </cell>
          <cell r="D385" t="str">
            <v>NEUILLY SUR SEINE</v>
          </cell>
          <cell r="E385">
            <v>1313.38</v>
          </cell>
          <cell r="F385">
            <v>1031.2</v>
          </cell>
          <cell r="G385">
            <v>282.18</v>
          </cell>
          <cell r="H385">
            <v>0</v>
          </cell>
          <cell r="I385">
            <v>13.08</v>
          </cell>
          <cell r="J385">
            <v>1023.7</v>
          </cell>
          <cell r="K385">
            <v>276.60000000000002</v>
          </cell>
        </row>
        <row r="386">
          <cell r="B386" t="str">
            <v>0920143F</v>
          </cell>
          <cell r="C386" t="str">
            <v>LYC LA FOLIE SAINT-JAMES</v>
          </cell>
          <cell r="D386" t="str">
            <v>NEUILLY SUR SEINE</v>
          </cell>
          <cell r="E386">
            <v>660.63</v>
          </cell>
          <cell r="F386">
            <v>594.25</v>
          </cell>
          <cell r="G386">
            <v>66.38</v>
          </cell>
          <cell r="H386">
            <v>0</v>
          </cell>
          <cell r="I386">
            <v>3.57</v>
          </cell>
          <cell r="J386">
            <v>594.25</v>
          </cell>
          <cell r="K386">
            <v>62.810000000000102</v>
          </cell>
        </row>
        <row r="387">
          <cell r="B387" t="str">
            <v>0920144G</v>
          </cell>
          <cell r="C387" t="str">
            <v>LYC L'AGORA</v>
          </cell>
          <cell r="D387" t="str">
            <v>PUTEAUX CEDEX</v>
          </cell>
          <cell r="E387">
            <v>1150.47</v>
          </cell>
          <cell r="F387">
            <v>988.68</v>
          </cell>
          <cell r="G387">
            <v>161.79</v>
          </cell>
          <cell r="H387">
            <v>6.1500000000000297</v>
          </cell>
          <cell r="I387">
            <v>28.99</v>
          </cell>
          <cell r="J387">
            <v>989.18</v>
          </cell>
          <cell r="K387">
            <v>138.44999999999999</v>
          </cell>
        </row>
        <row r="388">
          <cell r="B388" t="str">
            <v>0920145H</v>
          </cell>
          <cell r="C388" t="str">
            <v>LYC LAKANAL</v>
          </cell>
          <cell r="D388" t="str">
            <v>SCEAUX CEDEX</v>
          </cell>
          <cell r="E388">
            <v>2104.6</v>
          </cell>
          <cell r="F388">
            <v>1801.15</v>
          </cell>
          <cell r="G388">
            <v>303.45</v>
          </cell>
          <cell r="H388">
            <v>6</v>
          </cell>
          <cell r="I388">
            <v>8.41</v>
          </cell>
          <cell r="J388">
            <v>1801.15</v>
          </cell>
          <cell r="K388">
            <v>301.04000000000002</v>
          </cell>
        </row>
        <row r="389">
          <cell r="B389" t="str">
            <v>0920146J</v>
          </cell>
          <cell r="C389" t="str">
            <v>LYC MARIE CURIE</v>
          </cell>
          <cell r="D389" t="str">
            <v>SCEAUX CEDEX</v>
          </cell>
          <cell r="E389">
            <v>1305.29</v>
          </cell>
          <cell r="F389">
            <v>1181.5999999999999</v>
          </cell>
          <cell r="G389">
            <v>123.69</v>
          </cell>
          <cell r="H389">
            <v>3</v>
          </cell>
          <cell r="I389">
            <v>0.8</v>
          </cell>
          <cell r="J389">
            <v>1181.5999999999999</v>
          </cell>
          <cell r="K389">
            <v>125.89</v>
          </cell>
        </row>
        <row r="390">
          <cell r="B390" t="str">
            <v>0920147K</v>
          </cell>
          <cell r="C390" t="str">
            <v>LYC PAUL LANGEVIN</v>
          </cell>
          <cell r="D390" t="str">
            <v>SURESNES</v>
          </cell>
          <cell r="E390">
            <v>1693.54</v>
          </cell>
          <cell r="F390">
            <v>1431.13</v>
          </cell>
          <cell r="G390">
            <v>262.41000000000003</v>
          </cell>
          <cell r="H390">
            <v>14.95</v>
          </cell>
          <cell r="I390">
            <v>15.75</v>
          </cell>
          <cell r="J390">
            <v>1446.13</v>
          </cell>
          <cell r="K390">
            <v>246.61</v>
          </cell>
        </row>
        <row r="391">
          <cell r="B391" t="str">
            <v>0920149M</v>
          </cell>
          <cell r="C391" t="str">
            <v>LYC MICHELET</v>
          </cell>
          <cell r="D391" t="str">
            <v>VANVES CEDEX</v>
          </cell>
          <cell r="E391">
            <v>1964.35</v>
          </cell>
          <cell r="F391">
            <v>1638.95</v>
          </cell>
          <cell r="G391">
            <v>325.39999999999998</v>
          </cell>
          <cell r="H391">
            <v>0</v>
          </cell>
          <cell r="I391">
            <v>19.690000000000001</v>
          </cell>
          <cell r="J391">
            <v>1638.95</v>
          </cell>
          <cell r="K391">
            <v>305.70999999999998</v>
          </cell>
        </row>
        <row r="392">
          <cell r="B392" t="str">
            <v>0920150N</v>
          </cell>
          <cell r="C392" t="str">
            <v>LYC DE PRONY</v>
          </cell>
          <cell r="D392" t="str">
            <v>ASNIERES SUR SEINE</v>
          </cell>
          <cell r="E392">
            <v>1409.06</v>
          </cell>
          <cell r="F392">
            <v>1148.9000000000001</v>
          </cell>
          <cell r="G392">
            <v>260.16000000000003</v>
          </cell>
          <cell r="H392">
            <v>12.25</v>
          </cell>
          <cell r="I392">
            <v>61.31</v>
          </cell>
          <cell r="J392">
            <v>1140.9000000000001</v>
          </cell>
          <cell r="K392">
            <v>219.1</v>
          </cell>
        </row>
        <row r="393">
          <cell r="B393" t="str">
            <v>0920158X</v>
          </cell>
          <cell r="C393" t="str">
            <v>LYC LA TOURNELLE</v>
          </cell>
          <cell r="D393" t="str">
            <v>LA GARENNE COLOMBES</v>
          </cell>
          <cell r="E393">
            <v>1174.06</v>
          </cell>
          <cell r="F393">
            <v>996.2</v>
          </cell>
          <cell r="G393">
            <v>177.86</v>
          </cell>
          <cell r="H393">
            <v>3.6</v>
          </cell>
          <cell r="I393">
            <v>4.76</v>
          </cell>
          <cell r="J393">
            <v>999.8</v>
          </cell>
          <cell r="K393">
            <v>173.1</v>
          </cell>
        </row>
        <row r="394">
          <cell r="B394" t="str">
            <v>0920163C</v>
          </cell>
          <cell r="C394" t="str">
            <v>LP LOUIS GIRARD</v>
          </cell>
          <cell r="D394" t="str">
            <v>MALAKOFF</v>
          </cell>
          <cell r="E394">
            <v>593.28</v>
          </cell>
          <cell r="F394">
            <v>542</v>
          </cell>
          <cell r="G394">
            <v>51.28</v>
          </cell>
          <cell r="H394">
            <v>0</v>
          </cell>
          <cell r="I394">
            <v>18.28</v>
          </cell>
          <cell r="J394">
            <v>538</v>
          </cell>
          <cell r="K394">
            <v>37</v>
          </cell>
        </row>
        <row r="395">
          <cell r="B395" t="str">
            <v>0920164D</v>
          </cell>
          <cell r="C395" t="str">
            <v>LP JEAN MONNET</v>
          </cell>
          <cell r="D395" t="str">
            <v>MONTROUGE</v>
          </cell>
          <cell r="E395">
            <v>790.88</v>
          </cell>
          <cell r="F395">
            <v>718.5</v>
          </cell>
          <cell r="G395">
            <v>72.38</v>
          </cell>
          <cell r="H395">
            <v>0</v>
          </cell>
          <cell r="I395">
            <v>1.88</v>
          </cell>
          <cell r="J395">
            <v>718.5</v>
          </cell>
          <cell r="K395">
            <v>70.5</v>
          </cell>
        </row>
        <row r="396">
          <cell r="B396" t="str">
            <v>0920166F</v>
          </cell>
          <cell r="C396" t="str">
            <v>LP VASSILY KANDINSKY</v>
          </cell>
          <cell r="D396" t="str">
            <v>NEUILLY SUR SEINE</v>
          </cell>
          <cell r="E396">
            <v>506.33</v>
          </cell>
          <cell r="F396">
            <v>457</v>
          </cell>
          <cell r="G396">
            <v>49.33</v>
          </cell>
          <cell r="H396">
            <v>0</v>
          </cell>
          <cell r="I396">
            <v>2.33</v>
          </cell>
          <cell r="J396">
            <v>457</v>
          </cell>
          <cell r="K396">
            <v>47</v>
          </cell>
        </row>
        <row r="397">
          <cell r="B397" t="str">
            <v>0920170K</v>
          </cell>
          <cell r="C397" t="str">
            <v>LYC FLORIAN</v>
          </cell>
          <cell r="D397" t="str">
            <v>SCEAUX</v>
          </cell>
          <cell r="E397">
            <v>1105.43</v>
          </cell>
          <cell r="F397">
            <v>954.8</v>
          </cell>
          <cell r="G397">
            <v>150.63</v>
          </cell>
          <cell r="H397">
            <v>0</v>
          </cell>
          <cell r="I397">
            <v>11.62</v>
          </cell>
          <cell r="J397">
            <v>954.8</v>
          </cell>
          <cell r="K397">
            <v>139.01</v>
          </cell>
        </row>
        <row r="398">
          <cell r="B398" t="str">
            <v>0920171L</v>
          </cell>
          <cell r="C398" t="str">
            <v>LP LOUIS BLERIOT</v>
          </cell>
          <cell r="D398" t="str">
            <v>SURESNES</v>
          </cell>
          <cell r="E398">
            <v>728.72</v>
          </cell>
          <cell r="F398">
            <v>634.9</v>
          </cell>
          <cell r="G398">
            <v>93.82</v>
          </cell>
          <cell r="H398">
            <v>0</v>
          </cell>
          <cell r="I398">
            <v>9.2200000000000006</v>
          </cell>
          <cell r="J398">
            <v>634.9</v>
          </cell>
          <cell r="K398">
            <v>84.6</v>
          </cell>
        </row>
        <row r="399">
          <cell r="B399" t="str">
            <v>0920386V</v>
          </cell>
          <cell r="C399" t="str">
            <v>IMP GUSTAVE BAGUER - 2ND DEGRE</v>
          </cell>
          <cell r="D399" t="str">
            <v>ASNIERES SUR SEINE</v>
          </cell>
          <cell r="E399">
            <v>135</v>
          </cell>
          <cell r="F399">
            <v>118</v>
          </cell>
          <cell r="G399">
            <v>17</v>
          </cell>
          <cell r="H399">
            <v>11</v>
          </cell>
          <cell r="I399">
            <v>12</v>
          </cell>
          <cell r="J399">
            <v>118</v>
          </cell>
          <cell r="K399">
            <v>16</v>
          </cell>
        </row>
        <row r="400">
          <cell r="B400" t="str">
            <v>0920429S</v>
          </cell>
          <cell r="C400" t="str">
            <v>EREA MARTIN LUTHER KING</v>
          </cell>
          <cell r="D400" t="str">
            <v>ASNIERES SUR SEINE</v>
          </cell>
          <cell r="E400">
            <v>460</v>
          </cell>
          <cell r="F400">
            <v>427</v>
          </cell>
          <cell r="G400">
            <v>33</v>
          </cell>
          <cell r="H400">
            <v>0</v>
          </cell>
          <cell r="I400">
            <v>29</v>
          </cell>
          <cell r="J400">
            <v>427</v>
          </cell>
          <cell r="K400">
            <v>4</v>
          </cell>
        </row>
        <row r="401">
          <cell r="B401" t="str">
            <v>0920592U</v>
          </cell>
          <cell r="C401" t="str">
            <v>CLG MOULIN JOLY</v>
          </cell>
          <cell r="D401" t="str">
            <v>COLOMBES CEDEX</v>
          </cell>
          <cell r="E401">
            <v>732</v>
          </cell>
          <cell r="F401">
            <v>663</v>
          </cell>
          <cell r="G401">
            <v>69</v>
          </cell>
          <cell r="H401">
            <v>1</v>
          </cell>
          <cell r="I401">
            <v>5.5</v>
          </cell>
          <cell r="J401">
            <v>663</v>
          </cell>
          <cell r="K401">
            <v>64.5</v>
          </cell>
        </row>
        <row r="402">
          <cell r="B402" t="str">
            <v>0920594W</v>
          </cell>
          <cell r="C402" t="str">
            <v>CLG REPUBLIQUE</v>
          </cell>
          <cell r="D402" t="str">
            <v>NANTERRE</v>
          </cell>
          <cell r="E402">
            <v>609</v>
          </cell>
          <cell r="F402">
            <v>562.5</v>
          </cell>
          <cell r="G402">
            <v>46.5</v>
          </cell>
          <cell r="H402">
            <v>0</v>
          </cell>
          <cell r="I402">
            <v>0</v>
          </cell>
          <cell r="J402">
            <v>562.5</v>
          </cell>
          <cell r="K402">
            <v>46.5</v>
          </cell>
        </row>
        <row r="403">
          <cell r="B403" t="str">
            <v>0920624D</v>
          </cell>
          <cell r="C403" t="str">
            <v>CLG ROMAIN ROLLAND</v>
          </cell>
          <cell r="D403" t="str">
            <v>LE PLESSIS ROBINSON</v>
          </cell>
          <cell r="E403">
            <v>646</v>
          </cell>
          <cell r="F403">
            <v>594.15</v>
          </cell>
          <cell r="G403">
            <v>51.85</v>
          </cell>
          <cell r="H403">
            <v>0</v>
          </cell>
          <cell r="I403">
            <v>4</v>
          </cell>
          <cell r="J403">
            <v>594.65</v>
          </cell>
          <cell r="K403">
            <v>47.35</v>
          </cell>
        </row>
        <row r="404">
          <cell r="B404" t="str">
            <v>0920626F</v>
          </cell>
          <cell r="C404" t="str">
            <v>CLG LAKANAL</v>
          </cell>
          <cell r="D404" t="str">
            <v>COLOMBES</v>
          </cell>
          <cell r="E404">
            <v>591</v>
          </cell>
          <cell r="F404">
            <v>544.9</v>
          </cell>
          <cell r="G404">
            <v>46.1</v>
          </cell>
          <cell r="H404">
            <v>0</v>
          </cell>
          <cell r="I404">
            <v>1.1000000000000001</v>
          </cell>
          <cell r="J404">
            <v>544.9</v>
          </cell>
          <cell r="K404">
            <v>45</v>
          </cell>
        </row>
        <row r="405">
          <cell r="B405" t="str">
            <v>0920653K</v>
          </cell>
          <cell r="C405" t="str">
            <v>CLG ALAIN FOURNIER</v>
          </cell>
          <cell r="D405" t="str">
            <v>CLAMART</v>
          </cell>
          <cell r="E405">
            <v>740</v>
          </cell>
          <cell r="F405">
            <v>666</v>
          </cell>
          <cell r="G405">
            <v>74</v>
          </cell>
          <cell r="H405">
            <v>0</v>
          </cell>
          <cell r="I405">
            <v>9.5</v>
          </cell>
          <cell r="J405">
            <v>666</v>
          </cell>
          <cell r="K405">
            <v>64.5</v>
          </cell>
        </row>
        <row r="406">
          <cell r="B406" t="str">
            <v>0920680P</v>
          </cell>
          <cell r="C406" t="str">
            <v>LP LEONARD DE VINCI</v>
          </cell>
          <cell r="D406" t="str">
            <v>BAGNEUX</v>
          </cell>
          <cell r="E406">
            <v>791.05</v>
          </cell>
          <cell r="F406">
            <v>687</v>
          </cell>
          <cell r="G406">
            <v>104.05</v>
          </cell>
          <cell r="H406">
            <v>0</v>
          </cell>
          <cell r="I406">
            <v>8.5500000000000007</v>
          </cell>
          <cell r="J406">
            <v>687</v>
          </cell>
          <cell r="K406">
            <v>95.5</v>
          </cell>
        </row>
        <row r="407">
          <cell r="B407" t="str">
            <v>0920689Z</v>
          </cell>
          <cell r="C407" t="str">
            <v>CLG JEAN MOULIN</v>
          </cell>
          <cell r="D407" t="str">
            <v>CHAVILLE</v>
          </cell>
          <cell r="E407">
            <v>651.75</v>
          </cell>
          <cell r="F407">
            <v>602.70000000000005</v>
          </cell>
          <cell r="G407">
            <v>49.05</v>
          </cell>
          <cell r="H407">
            <v>0</v>
          </cell>
          <cell r="I407">
            <v>2.75</v>
          </cell>
          <cell r="J407">
            <v>602.70000000000005</v>
          </cell>
          <cell r="K407">
            <v>46.3</v>
          </cell>
        </row>
        <row r="408">
          <cell r="B408" t="str">
            <v>0920700L</v>
          </cell>
          <cell r="C408" t="str">
            <v>CLG GOUNOD</v>
          </cell>
          <cell r="D408" t="str">
            <v>ST CLOUD</v>
          </cell>
          <cell r="E408">
            <v>497</v>
          </cell>
          <cell r="F408">
            <v>451.4</v>
          </cell>
          <cell r="G408">
            <v>45.6</v>
          </cell>
          <cell r="H408">
            <v>0</v>
          </cell>
          <cell r="I408">
            <v>0</v>
          </cell>
          <cell r="J408">
            <v>451.4</v>
          </cell>
          <cell r="K408">
            <v>45.6</v>
          </cell>
        </row>
        <row r="409">
          <cell r="B409" t="str">
            <v>0920798T</v>
          </cell>
          <cell r="C409" t="str">
            <v>LYC RABELAIS</v>
          </cell>
          <cell r="D409" t="str">
            <v>MEUDON</v>
          </cell>
          <cell r="E409">
            <v>951.71</v>
          </cell>
          <cell r="F409">
            <v>860.22</v>
          </cell>
          <cell r="G409">
            <v>91.49</v>
          </cell>
          <cell r="H409">
            <v>0</v>
          </cell>
          <cell r="I409">
            <v>8.06</v>
          </cell>
          <cell r="J409">
            <v>859.52</v>
          </cell>
          <cell r="K409">
            <v>84.13</v>
          </cell>
        </row>
        <row r="410">
          <cell r="B410" t="str">
            <v>0920799U</v>
          </cell>
          <cell r="C410" t="str">
            <v>LYC RICHELIEU</v>
          </cell>
          <cell r="D410" t="str">
            <v>RUEIL MALMAISON CEDEX</v>
          </cell>
          <cell r="E410">
            <v>2388.67</v>
          </cell>
          <cell r="F410">
            <v>2067.5</v>
          </cell>
          <cell r="G410">
            <v>321.17</v>
          </cell>
          <cell r="H410">
            <v>0</v>
          </cell>
          <cell r="I410">
            <v>20.59</v>
          </cell>
          <cell r="J410">
            <v>2067</v>
          </cell>
          <cell r="K410">
            <v>301.08</v>
          </cell>
        </row>
        <row r="411">
          <cell r="B411" t="str">
            <v>0920801W</v>
          </cell>
          <cell r="C411" t="str">
            <v>LYC ALEXANDRE DUMAS</v>
          </cell>
          <cell r="D411" t="str">
            <v>ST CLOUD</v>
          </cell>
          <cell r="E411">
            <v>1795.18</v>
          </cell>
          <cell r="F411">
            <v>1587.2</v>
          </cell>
          <cell r="G411">
            <v>207.98</v>
          </cell>
          <cell r="H411">
            <v>3.5</v>
          </cell>
          <cell r="I411">
            <v>17.829999999999998</v>
          </cell>
          <cell r="J411">
            <v>1589.7</v>
          </cell>
          <cell r="K411">
            <v>191.15</v>
          </cell>
        </row>
        <row r="412">
          <cell r="B412" t="str">
            <v>0920802X</v>
          </cell>
          <cell r="C412" t="str">
            <v>LYC JEAN-PIERRE VERNANT</v>
          </cell>
          <cell r="D412" t="str">
            <v>SEVRES</v>
          </cell>
          <cell r="E412">
            <v>2632.48</v>
          </cell>
          <cell r="F412">
            <v>2162.08</v>
          </cell>
          <cell r="G412">
            <v>470.4</v>
          </cell>
          <cell r="H412">
            <v>1.0000000000019301E-2</v>
          </cell>
          <cell r="I412">
            <v>71.28</v>
          </cell>
          <cell r="J412">
            <v>2162.08</v>
          </cell>
          <cell r="K412">
            <v>399.13</v>
          </cell>
        </row>
        <row r="413">
          <cell r="B413" t="str">
            <v>0920810F</v>
          </cell>
          <cell r="C413" t="str">
            <v>EREA JEAN MONNET</v>
          </cell>
          <cell r="D413" t="str">
            <v>GARCHES</v>
          </cell>
          <cell r="E413">
            <v>676</v>
          </cell>
          <cell r="F413">
            <v>583.75</v>
          </cell>
          <cell r="G413">
            <v>92.25</v>
          </cell>
          <cell r="H413">
            <v>0</v>
          </cell>
          <cell r="I413">
            <v>14.5</v>
          </cell>
          <cell r="J413">
            <v>583.75</v>
          </cell>
          <cell r="K413">
            <v>77.75</v>
          </cell>
        </row>
        <row r="414">
          <cell r="B414" t="str">
            <v>0920832E</v>
          </cell>
          <cell r="C414" t="str">
            <v xml:space="preserve">CNED </v>
          </cell>
          <cell r="D414" t="str">
            <v>VANVES CEDEX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B415" t="str">
            <v>0920852B</v>
          </cell>
          <cell r="C415" t="str">
            <v>CLG HENRI DUNANT</v>
          </cell>
          <cell r="D415" t="str">
            <v>RUEIL MALMAISON</v>
          </cell>
          <cell r="E415">
            <v>340</v>
          </cell>
          <cell r="F415">
            <v>313</v>
          </cell>
          <cell r="G415">
            <v>27</v>
          </cell>
          <cell r="H415">
            <v>0</v>
          </cell>
          <cell r="I415">
            <v>1</v>
          </cell>
          <cell r="J415">
            <v>313</v>
          </cell>
          <cell r="K415">
            <v>26</v>
          </cell>
        </row>
        <row r="416">
          <cell r="B416" t="str">
            <v>0920854D</v>
          </cell>
          <cell r="C416" t="str">
            <v>CLG DES PETITS PONTS</v>
          </cell>
          <cell r="D416" t="str">
            <v>CLAMART</v>
          </cell>
          <cell r="E416">
            <v>776</v>
          </cell>
          <cell r="F416">
            <v>710.5</v>
          </cell>
          <cell r="G416">
            <v>65.5</v>
          </cell>
          <cell r="H416">
            <v>0</v>
          </cell>
          <cell r="I416">
            <v>4.5</v>
          </cell>
          <cell r="J416">
            <v>710.5</v>
          </cell>
          <cell r="K416">
            <v>61</v>
          </cell>
        </row>
        <row r="417">
          <cell r="B417" t="str">
            <v>0920855E</v>
          </cell>
          <cell r="C417" t="str">
            <v>CLG ROBERT DOISNEAU</v>
          </cell>
          <cell r="D417" t="str">
            <v>MONTROUGE</v>
          </cell>
          <cell r="E417">
            <v>496</v>
          </cell>
          <cell r="F417">
            <v>469.4</v>
          </cell>
          <cell r="G417">
            <v>26.6</v>
          </cell>
          <cell r="H417">
            <v>0</v>
          </cell>
          <cell r="I417">
            <v>4.5999999999999996</v>
          </cell>
          <cell r="J417">
            <v>469.4</v>
          </cell>
          <cell r="K417">
            <v>22</v>
          </cell>
        </row>
        <row r="418">
          <cell r="B418" t="str">
            <v>0920877D</v>
          </cell>
          <cell r="C418" t="str">
            <v>CLG HENRI MATISSE</v>
          </cell>
          <cell r="D418" t="str">
            <v>ISSY LES MOULINEAUX</v>
          </cell>
          <cell r="E418">
            <v>569</v>
          </cell>
          <cell r="F418">
            <v>519</v>
          </cell>
          <cell r="G418">
            <v>50</v>
          </cell>
          <cell r="H418">
            <v>0</v>
          </cell>
          <cell r="I418">
            <v>3</v>
          </cell>
          <cell r="J418">
            <v>519</v>
          </cell>
          <cell r="K418">
            <v>47</v>
          </cell>
        </row>
        <row r="419">
          <cell r="B419" t="str">
            <v>0920880G</v>
          </cell>
          <cell r="C419" t="str">
            <v>CLG PAUL ELUARD</v>
          </cell>
          <cell r="D419" t="str">
            <v>CHATILLON</v>
          </cell>
          <cell r="E419">
            <v>631</v>
          </cell>
          <cell r="F419">
            <v>576</v>
          </cell>
          <cell r="G419">
            <v>55</v>
          </cell>
          <cell r="H419">
            <v>0</v>
          </cell>
          <cell r="I419">
            <v>16.5</v>
          </cell>
          <cell r="J419">
            <v>576</v>
          </cell>
          <cell r="K419">
            <v>38.5</v>
          </cell>
        </row>
        <row r="420">
          <cell r="B420" t="str">
            <v>0920881H</v>
          </cell>
          <cell r="C420" t="str">
            <v>CLG HENRI BERGSON</v>
          </cell>
          <cell r="D420" t="str">
            <v>GARCHES</v>
          </cell>
          <cell r="E420">
            <v>635</v>
          </cell>
          <cell r="F420">
            <v>581.9</v>
          </cell>
          <cell r="G420">
            <v>53.1</v>
          </cell>
          <cell r="H420">
            <v>0</v>
          </cell>
          <cell r="I420">
            <v>4</v>
          </cell>
          <cell r="J420">
            <v>581.9</v>
          </cell>
          <cell r="K420">
            <v>49.1</v>
          </cell>
        </row>
        <row r="421">
          <cell r="B421" t="str">
            <v>0920882J</v>
          </cell>
          <cell r="C421" t="str">
            <v>CLG VICTOR HUGO</v>
          </cell>
          <cell r="D421" t="str">
            <v>NANTERRE</v>
          </cell>
          <cell r="E421">
            <v>698</v>
          </cell>
          <cell r="F421">
            <v>630</v>
          </cell>
          <cell r="G421">
            <v>68</v>
          </cell>
          <cell r="H421">
            <v>0</v>
          </cell>
          <cell r="I421">
            <v>0</v>
          </cell>
          <cell r="J421">
            <v>630</v>
          </cell>
          <cell r="K421">
            <v>68</v>
          </cell>
        </row>
        <row r="422">
          <cell r="B422" t="str">
            <v>0920883K</v>
          </cell>
          <cell r="C422" t="str">
            <v>CLG CLAUDE-NICOLAS LEDOUX</v>
          </cell>
          <cell r="D422" t="str">
            <v>LE PLESSIS ROBINSON</v>
          </cell>
          <cell r="E422">
            <v>404</v>
          </cell>
          <cell r="F422">
            <v>373.5</v>
          </cell>
          <cell r="G422">
            <v>30.5</v>
          </cell>
          <cell r="H422">
            <v>0</v>
          </cell>
          <cell r="I422">
            <v>2.5</v>
          </cell>
          <cell r="J422">
            <v>373.5</v>
          </cell>
          <cell r="K422">
            <v>28</v>
          </cell>
        </row>
        <row r="423">
          <cell r="B423" t="str">
            <v>0920884L</v>
          </cell>
          <cell r="C423" t="str">
            <v>CLG HUBERT GERMAIN</v>
          </cell>
          <cell r="D423" t="str">
            <v>SURESNES</v>
          </cell>
          <cell r="E423">
            <v>617</v>
          </cell>
          <cell r="F423">
            <v>575</v>
          </cell>
          <cell r="G423">
            <v>42</v>
          </cell>
          <cell r="H423">
            <v>0</v>
          </cell>
          <cell r="I423">
            <v>1</v>
          </cell>
          <cell r="J423">
            <v>575</v>
          </cell>
          <cell r="K423">
            <v>41</v>
          </cell>
        </row>
        <row r="424">
          <cell r="B424" t="str">
            <v>0920885M</v>
          </cell>
          <cell r="C424" t="str">
            <v>CLG HENRI SELLIER</v>
          </cell>
          <cell r="D424" t="str">
            <v>SURESNES</v>
          </cell>
          <cell r="E424">
            <v>469.5</v>
          </cell>
          <cell r="F424">
            <v>443</v>
          </cell>
          <cell r="G424">
            <v>26.5</v>
          </cell>
          <cell r="H424">
            <v>0</v>
          </cell>
          <cell r="I424">
            <v>3.5</v>
          </cell>
          <cell r="J424">
            <v>443</v>
          </cell>
          <cell r="K424">
            <v>23</v>
          </cell>
        </row>
        <row r="425">
          <cell r="B425" t="str">
            <v>0920886N</v>
          </cell>
          <cell r="C425" t="str">
            <v>CLG LA FONTAINE DU ROY</v>
          </cell>
          <cell r="D425" t="str">
            <v>VILLE D AVRAY</v>
          </cell>
          <cell r="E425">
            <v>547</v>
          </cell>
          <cell r="F425">
            <v>507.2</v>
          </cell>
          <cell r="G425">
            <v>39.799999999999997</v>
          </cell>
          <cell r="H425">
            <v>0</v>
          </cell>
          <cell r="I425">
            <v>6.3</v>
          </cell>
          <cell r="J425">
            <v>507.2</v>
          </cell>
          <cell r="K425">
            <v>33.500000000000099</v>
          </cell>
        </row>
        <row r="426">
          <cell r="B426" t="str">
            <v>0921156G</v>
          </cell>
          <cell r="C426" t="str">
            <v>LYC GALILEE</v>
          </cell>
          <cell r="D426" t="str">
            <v>GENNEVILLIERS</v>
          </cell>
          <cell r="E426">
            <v>1987.51</v>
          </cell>
          <cell r="F426">
            <v>1718.7</v>
          </cell>
          <cell r="G426">
            <v>268.81</v>
          </cell>
          <cell r="H426">
            <v>0</v>
          </cell>
          <cell r="I426">
            <v>1.9500000000000099</v>
          </cell>
          <cell r="J426">
            <v>1718.7</v>
          </cell>
          <cell r="K426">
            <v>222.91</v>
          </cell>
        </row>
        <row r="427">
          <cell r="B427" t="str">
            <v>0921157H</v>
          </cell>
          <cell r="C427" t="str">
            <v>CLG EDOUARD VAILLANT</v>
          </cell>
          <cell r="D427" t="str">
            <v>GENNEVILLIERS</v>
          </cell>
          <cell r="E427">
            <v>1184.4000000000001</v>
          </cell>
          <cell r="F427">
            <v>1090.9000000000001</v>
          </cell>
          <cell r="G427">
            <v>93.5</v>
          </cell>
          <cell r="H427">
            <v>0</v>
          </cell>
          <cell r="I427">
            <v>2</v>
          </cell>
          <cell r="J427">
            <v>1090.9000000000001</v>
          </cell>
          <cell r="K427">
            <v>91.5</v>
          </cell>
        </row>
        <row r="428">
          <cell r="B428" t="str">
            <v>0921159K</v>
          </cell>
          <cell r="C428" t="str">
            <v>CLG EDOUARD MANET</v>
          </cell>
          <cell r="D428" t="str">
            <v>VILLENEUVE LA GARENNE</v>
          </cell>
          <cell r="E428">
            <v>794</v>
          </cell>
          <cell r="F428">
            <v>733</v>
          </cell>
          <cell r="G428">
            <v>61</v>
          </cell>
          <cell r="H428">
            <v>0</v>
          </cell>
          <cell r="I428">
            <v>4</v>
          </cell>
          <cell r="J428">
            <v>733</v>
          </cell>
          <cell r="K428">
            <v>57</v>
          </cell>
        </row>
        <row r="429">
          <cell r="B429" t="str">
            <v>0921160L</v>
          </cell>
          <cell r="C429" t="str">
            <v>CLG JEAN-BAPTISTE CLEMENT</v>
          </cell>
          <cell r="D429" t="str">
            <v>COLOMBES</v>
          </cell>
          <cell r="E429">
            <v>825</v>
          </cell>
          <cell r="F429">
            <v>776</v>
          </cell>
          <cell r="G429">
            <v>49</v>
          </cell>
          <cell r="H429">
            <v>0</v>
          </cell>
          <cell r="I429">
            <v>11.5</v>
          </cell>
          <cell r="J429">
            <v>767</v>
          </cell>
          <cell r="K429">
            <v>46.5</v>
          </cell>
        </row>
        <row r="430">
          <cell r="B430" t="str">
            <v>0921162N</v>
          </cell>
          <cell r="C430" t="str">
            <v>CLG LES VALLEES</v>
          </cell>
          <cell r="D430" t="str">
            <v>LA GARENNE COLOMBES</v>
          </cell>
          <cell r="E430">
            <v>676</v>
          </cell>
          <cell r="F430">
            <v>598.5</v>
          </cell>
          <cell r="G430">
            <v>77.5</v>
          </cell>
          <cell r="H430">
            <v>0</v>
          </cell>
          <cell r="I430">
            <v>11.5</v>
          </cell>
          <cell r="J430">
            <v>598.5</v>
          </cell>
          <cell r="K430">
            <v>66</v>
          </cell>
        </row>
        <row r="431">
          <cell r="B431" t="str">
            <v>0921165S</v>
          </cell>
          <cell r="C431" t="str">
            <v>CLG HENRI WALLON</v>
          </cell>
          <cell r="D431" t="str">
            <v>MALAKOFF</v>
          </cell>
          <cell r="E431">
            <v>508.5</v>
          </cell>
          <cell r="F431">
            <v>469.5</v>
          </cell>
          <cell r="G431">
            <v>39</v>
          </cell>
          <cell r="H431">
            <v>1</v>
          </cell>
          <cell r="I431">
            <v>2</v>
          </cell>
          <cell r="J431">
            <v>469.5</v>
          </cell>
          <cell r="K431">
            <v>38</v>
          </cell>
        </row>
        <row r="432">
          <cell r="B432" t="str">
            <v>0921166T</v>
          </cell>
          <cell r="C432" t="str">
            <v>LYC MISSAK ET MELINEE MANOUCHIAN</v>
          </cell>
          <cell r="D432" t="str">
            <v>CHATENAY MALABRY</v>
          </cell>
          <cell r="E432">
            <v>2021.29</v>
          </cell>
          <cell r="F432">
            <v>1767.15</v>
          </cell>
          <cell r="G432">
            <v>254.14</v>
          </cell>
          <cell r="H432">
            <v>0</v>
          </cell>
          <cell r="I432">
            <v>16.63</v>
          </cell>
          <cell r="J432">
            <v>1767.15</v>
          </cell>
          <cell r="K432">
            <v>237.51</v>
          </cell>
        </row>
        <row r="433">
          <cell r="B433" t="str">
            <v>0921168V</v>
          </cell>
          <cell r="C433" t="str">
            <v>CLG ROMAIN ROLLAND</v>
          </cell>
          <cell r="D433" t="str">
            <v>BAGNEUX</v>
          </cell>
          <cell r="E433">
            <v>651</v>
          </cell>
          <cell r="F433">
            <v>586</v>
          </cell>
          <cell r="G433">
            <v>65</v>
          </cell>
          <cell r="H433">
            <v>3</v>
          </cell>
          <cell r="I433">
            <v>3.5</v>
          </cell>
          <cell r="J433">
            <v>586</v>
          </cell>
          <cell r="K433">
            <v>64.5</v>
          </cell>
        </row>
        <row r="434">
          <cell r="B434" t="str">
            <v>0921169W</v>
          </cell>
          <cell r="C434" t="str">
            <v>SES CLG ROMAIN ROLLAND</v>
          </cell>
          <cell r="D434" t="str">
            <v>BAGNEUX</v>
          </cell>
          <cell r="E434">
            <v>128.5</v>
          </cell>
          <cell r="F434">
            <v>125</v>
          </cell>
          <cell r="G434">
            <v>3.5</v>
          </cell>
          <cell r="H434">
            <v>1.5</v>
          </cell>
          <cell r="I434">
            <v>0</v>
          </cell>
          <cell r="J434">
            <v>125</v>
          </cell>
          <cell r="K434">
            <v>5</v>
          </cell>
        </row>
        <row r="435">
          <cell r="B435" t="str">
            <v>0921170X</v>
          </cell>
          <cell r="C435" t="str">
            <v>CLG LA FONTAINE</v>
          </cell>
          <cell r="D435" t="str">
            <v>ANTONY</v>
          </cell>
          <cell r="E435">
            <v>668</v>
          </cell>
          <cell r="F435">
            <v>624.70000000000005</v>
          </cell>
          <cell r="G435">
            <v>43.3</v>
          </cell>
          <cell r="H435">
            <v>0</v>
          </cell>
          <cell r="I435">
            <v>3.8</v>
          </cell>
          <cell r="J435">
            <v>624.70000000000005</v>
          </cell>
          <cell r="K435">
            <v>39.5</v>
          </cell>
        </row>
        <row r="436">
          <cell r="B436" t="str">
            <v>0921178F</v>
          </cell>
          <cell r="C436" t="str">
            <v>CLG EMILE ZOLA</v>
          </cell>
          <cell r="D436" t="str">
            <v>SURESNES</v>
          </cell>
          <cell r="E436">
            <v>451</v>
          </cell>
          <cell r="F436">
            <v>408.3</v>
          </cell>
          <cell r="G436">
            <v>42.7</v>
          </cell>
          <cell r="H436">
            <v>0</v>
          </cell>
          <cell r="I436">
            <v>2.5</v>
          </cell>
          <cell r="J436">
            <v>408.3</v>
          </cell>
          <cell r="K436">
            <v>40.200000000000003</v>
          </cell>
        </row>
        <row r="437">
          <cell r="B437" t="str">
            <v>0921179G</v>
          </cell>
          <cell r="C437" t="str">
            <v>CLG LEONARD DE VINCI</v>
          </cell>
          <cell r="D437" t="str">
            <v>CHATENAY MALABRY</v>
          </cell>
          <cell r="E437">
            <v>419</v>
          </cell>
          <cell r="F437">
            <v>375.8</v>
          </cell>
          <cell r="G437">
            <v>43.2</v>
          </cell>
          <cell r="H437">
            <v>0</v>
          </cell>
          <cell r="I437">
            <v>2</v>
          </cell>
          <cell r="J437">
            <v>375.8</v>
          </cell>
          <cell r="K437">
            <v>41.2</v>
          </cell>
        </row>
        <row r="438">
          <cell r="B438" t="str">
            <v>0921180H</v>
          </cell>
          <cell r="C438" t="str">
            <v>CLG MASARYK</v>
          </cell>
          <cell r="D438" t="str">
            <v>CHATENAY MALABRY</v>
          </cell>
          <cell r="E438">
            <v>447</v>
          </cell>
          <cell r="F438">
            <v>402.7</v>
          </cell>
          <cell r="G438">
            <v>44.3</v>
          </cell>
          <cell r="H438">
            <v>0</v>
          </cell>
          <cell r="I438">
            <v>1.6</v>
          </cell>
          <cell r="J438">
            <v>402.7</v>
          </cell>
          <cell r="K438">
            <v>42.7</v>
          </cell>
        </row>
        <row r="439">
          <cell r="B439" t="str">
            <v>0921181J</v>
          </cell>
          <cell r="C439" t="str">
            <v>CLG PIERRE BROSSOLETTE</v>
          </cell>
          <cell r="D439" t="str">
            <v>CHATENAY MALABRY</v>
          </cell>
          <cell r="E439">
            <v>626</v>
          </cell>
          <cell r="F439">
            <v>580.5</v>
          </cell>
          <cell r="G439">
            <v>45.5</v>
          </cell>
          <cell r="H439">
            <v>0</v>
          </cell>
          <cell r="I439">
            <v>12.5</v>
          </cell>
          <cell r="J439">
            <v>576.5</v>
          </cell>
          <cell r="K439">
            <v>37</v>
          </cell>
        </row>
        <row r="440">
          <cell r="B440" t="str">
            <v>0921190U</v>
          </cell>
          <cell r="C440" t="str">
            <v>CLG HAUT MESNIL</v>
          </cell>
          <cell r="D440" t="str">
            <v>MONTROUGE</v>
          </cell>
          <cell r="E440">
            <v>459</v>
          </cell>
          <cell r="F440">
            <v>434.5</v>
          </cell>
          <cell r="G440">
            <v>24.5</v>
          </cell>
          <cell r="H440">
            <v>0</v>
          </cell>
          <cell r="I440">
            <v>1.5</v>
          </cell>
          <cell r="J440">
            <v>434.5</v>
          </cell>
          <cell r="K440">
            <v>23</v>
          </cell>
        </row>
        <row r="441">
          <cell r="B441" t="str">
            <v>0921192W</v>
          </cell>
          <cell r="C441" t="str">
            <v>SES CLG ROMAIN ROLLAND</v>
          </cell>
          <cell r="D441" t="str">
            <v>LE PLESSIS ROBINSON</v>
          </cell>
          <cell r="E441">
            <v>128.5</v>
          </cell>
          <cell r="F441">
            <v>119</v>
          </cell>
          <cell r="G441">
            <v>9.5</v>
          </cell>
          <cell r="H441">
            <v>0</v>
          </cell>
          <cell r="I441">
            <v>0</v>
          </cell>
          <cell r="J441">
            <v>119</v>
          </cell>
          <cell r="K441">
            <v>9.5</v>
          </cell>
        </row>
        <row r="442">
          <cell r="B442" t="str">
            <v>0921219A</v>
          </cell>
          <cell r="C442" t="str">
            <v>CLG LES BOUVETS</v>
          </cell>
          <cell r="D442" t="str">
            <v>PUTEAUX</v>
          </cell>
          <cell r="E442">
            <v>648.5</v>
          </cell>
          <cell r="F442">
            <v>605.79999999999995</v>
          </cell>
          <cell r="G442">
            <v>42.7</v>
          </cell>
          <cell r="H442">
            <v>0</v>
          </cell>
          <cell r="I442">
            <v>1.5</v>
          </cell>
          <cell r="J442">
            <v>605.79999999999995</v>
          </cell>
          <cell r="K442">
            <v>41.2</v>
          </cell>
        </row>
        <row r="443">
          <cell r="B443" t="str">
            <v>0921228K</v>
          </cell>
          <cell r="C443" t="str">
            <v>CLG JEAN MACE</v>
          </cell>
          <cell r="D443" t="str">
            <v>CLICHY</v>
          </cell>
          <cell r="E443">
            <v>856</v>
          </cell>
          <cell r="F443">
            <v>789.4</v>
          </cell>
          <cell r="G443">
            <v>66.599999999999994</v>
          </cell>
          <cell r="H443">
            <v>1.5</v>
          </cell>
          <cell r="I443">
            <v>8.6</v>
          </cell>
          <cell r="J443">
            <v>789.9</v>
          </cell>
          <cell r="K443">
            <v>59</v>
          </cell>
        </row>
        <row r="444">
          <cell r="B444" t="str">
            <v>0921229L</v>
          </cell>
          <cell r="C444" t="str">
            <v>LYC ANATOLE-FRANCE</v>
          </cell>
          <cell r="D444" t="str">
            <v>COLOMBES</v>
          </cell>
          <cell r="E444">
            <v>805.75</v>
          </cell>
          <cell r="F444">
            <v>677.4</v>
          </cell>
          <cell r="G444">
            <v>128.35</v>
          </cell>
          <cell r="H444">
            <v>0</v>
          </cell>
          <cell r="I444">
            <v>12.35</v>
          </cell>
          <cell r="J444">
            <v>677.4</v>
          </cell>
          <cell r="K444">
            <v>116</v>
          </cell>
        </row>
        <row r="445">
          <cell r="B445" t="str">
            <v>0921230M</v>
          </cell>
          <cell r="C445" t="str">
            <v>LYC LEONARD DE VINCI</v>
          </cell>
          <cell r="D445" t="str">
            <v>LEVALLOIS PERRET CEDEX</v>
          </cell>
          <cell r="E445">
            <v>2289.83</v>
          </cell>
          <cell r="F445">
            <v>2054.1999999999998</v>
          </cell>
          <cell r="G445">
            <v>235.63</v>
          </cell>
          <cell r="H445">
            <v>0</v>
          </cell>
          <cell r="I445">
            <v>10.45</v>
          </cell>
          <cell r="J445">
            <v>2054.1999999999998</v>
          </cell>
          <cell r="K445">
            <v>225.18</v>
          </cell>
        </row>
        <row r="446">
          <cell r="B446" t="str">
            <v>0921233R</v>
          </cell>
          <cell r="C446" t="str">
            <v>CLG MARECHAL LECLERC</v>
          </cell>
          <cell r="D446" t="str">
            <v>PUTEAUX</v>
          </cell>
          <cell r="E446">
            <v>779</v>
          </cell>
          <cell r="F446">
            <v>698</v>
          </cell>
          <cell r="G446">
            <v>81</v>
          </cell>
          <cell r="H446">
            <v>0</v>
          </cell>
          <cell r="I446">
            <v>7</v>
          </cell>
          <cell r="J446">
            <v>698</v>
          </cell>
          <cell r="K446">
            <v>74</v>
          </cell>
        </row>
        <row r="447">
          <cell r="B447" t="str">
            <v>0921234S</v>
          </cell>
          <cell r="C447" t="str">
            <v>CLG LES BONS RAISINS</v>
          </cell>
          <cell r="D447" t="str">
            <v>RUEIL MALMAISON</v>
          </cell>
          <cell r="E447">
            <v>626</v>
          </cell>
          <cell r="F447">
            <v>569</v>
          </cell>
          <cell r="G447">
            <v>57</v>
          </cell>
          <cell r="H447">
            <v>0</v>
          </cell>
          <cell r="I447">
            <v>4.5</v>
          </cell>
          <cell r="J447">
            <v>569</v>
          </cell>
          <cell r="K447">
            <v>52.5</v>
          </cell>
        </row>
        <row r="448">
          <cell r="B448" t="str">
            <v>0921235T</v>
          </cell>
          <cell r="C448" t="str">
            <v>CLG LES MARTINETS</v>
          </cell>
          <cell r="D448" t="str">
            <v>RUEIL MALMAISON</v>
          </cell>
          <cell r="E448">
            <v>634.5</v>
          </cell>
          <cell r="F448">
            <v>581.5</v>
          </cell>
          <cell r="G448">
            <v>53</v>
          </cell>
          <cell r="H448">
            <v>0</v>
          </cell>
          <cell r="I448">
            <v>3</v>
          </cell>
          <cell r="J448">
            <v>581.5</v>
          </cell>
          <cell r="K448">
            <v>50</v>
          </cell>
        </row>
        <row r="449">
          <cell r="B449" t="str">
            <v>0921236U</v>
          </cell>
          <cell r="C449" t="str">
            <v>CLG LANDOWSKI</v>
          </cell>
          <cell r="D449" t="str">
            <v>BOULOGNE BILLANCOURT</v>
          </cell>
          <cell r="E449">
            <v>760</v>
          </cell>
          <cell r="F449">
            <v>696</v>
          </cell>
          <cell r="G449">
            <v>64</v>
          </cell>
          <cell r="H449">
            <v>0</v>
          </cell>
          <cell r="I449">
            <v>4.5</v>
          </cell>
          <cell r="J449">
            <v>696</v>
          </cell>
          <cell r="K449">
            <v>59.5</v>
          </cell>
        </row>
        <row r="450">
          <cell r="B450" t="str">
            <v>0921237V</v>
          </cell>
          <cell r="C450" t="str">
            <v>CLG BARTHOLDI</v>
          </cell>
          <cell r="D450" t="str">
            <v>BOULOGNE BILLANCOURT</v>
          </cell>
          <cell r="E450">
            <v>529</v>
          </cell>
          <cell r="F450">
            <v>472</v>
          </cell>
          <cell r="G450">
            <v>57</v>
          </cell>
          <cell r="H450">
            <v>0</v>
          </cell>
          <cell r="I450">
            <v>1</v>
          </cell>
          <cell r="J450">
            <v>472</v>
          </cell>
          <cell r="K450">
            <v>56</v>
          </cell>
        </row>
        <row r="451">
          <cell r="B451" t="str">
            <v>0921238W</v>
          </cell>
          <cell r="C451" t="str">
            <v>CLG JACQUELINE AURIOL</v>
          </cell>
          <cell r="D451" t="str">
            <v>BOULOGNE BILLANCOURT</v>
          </cell>
          <cell r="E451">
            <v>640.66999999999996</v>
          </cell>
          <cell r="F451">
            <v>596.27</v>
          </cell>
          <cell r="G451">
            <v>44.4</v>
          </cell>
          <cell r="H451">
            <v>21</v>
          </cell>
          <cell r="I451">
            <v>3.4</v>
          </cell>
          <cell r="J451">
            <v>617.27</v>
          </cell>
          <cell r="K451">
            <v>41</v>
          </cell>
        </row>
        <row r="452">
          <cell r="B452" t="str">
            <v>0921239X</v>
          </cell>
          <cell r="C452" t="str">
            <v>CLG JEAN RENOIR</v>
          </cell>
          <cell r="D452" t="str">
            <v>BOULOGNE BILLANCOURT</v>
          </cell>
          <cell r="E452">
            <v>658</v>
          </cell>
          <cell r="F452">
            <v>586.9</v>
          </cell>
          <cell r="G452">
            <v>71.099999999999994</v>
          </cell>
          <cell r="H452">
            <v>0</v>
          </cell>
          <cell r="I452">
            <v>12.72</v>
          </cell>
          <cell r="J452">
            <v>586.9</v>
          </cell>
          <cell r="K452">
            <v>58.38</v>
          </cell>
        </row>
        <row r="453">
          <cell r="B453" t="str">
            <v>0921240Y</v>
          </cell>
          <cell r="C453" t="str">
            <v>CLG SAINT EXUPERY</v>
          </cell>
          <cell r="D453" t="str">
            <v>VANVES</v>
          </cell>
          <cell r="E453">
            <v>542</v>
          </cell>
          <cell r="F453">
            <v>495.6</v>
          </cell>
          <cell r="G453">
            <v>46.4</v>
          </cell>
          <cell r="H453">
            <v>0</v>
          </cell>
          <cell r="I453">
            <v>0</v>
          </cell>
          <cell r="J453">
            <v>495.6</v>
          </cell>
          <cell r="K453">
            <v>46.4</v>
          </cell>
        </row>
        <row r="454">
          <cell r="B454" t="str">
            <v>0921241Z</v>
          </cell>
          <cell r="C454" t="str">
            <v>CLG PAUL BERT</v>
          </cell>
          <cell r="D454" t="str">
            <v>MALAKOFF</v>
          </cell>
          <cell r="E454">
            <v>678</v>
          </cell>
          <cell r="F454">
            <v>602.4</v>
          </cell>
          <cell r="G454">
            <v>75.599999999999994</v>
          </cell>
          <cell r="H454">
            <v>0</v>
          </cell>
          <cell r="I454">
            <v>6.25</v>
          </cell>
          <cell r="J454">
            <v>602.4</v>
          </cell>
          <cell r="K454">
            <v>69.349999999999994</v>
          </cell>
        </row>
        <row r="455">
          <cell r="B455" t="str">
            <v>0921242A</v>
          </cell>
          <cell r="C455" t="str">
            <v>CLG EVARISTE GALOIS</v>
          </cell>
          <cell r="D455" t="str">
            <v>BOURG LA REINE</v>
          </cell>
          <cell r="E455">
            <v>727</v>
          </cell>
          <cell r="F455">
            <v>666.3</v>
          </cell>
          <cell r="G455">
            <v>60.7</v>
          </cell>
          <cell r="H455">
            <v>0</v>
          </cell>
          <cell r="I455">
            <v>0.6</v>
          </cell>
          <cell r="J455">
            <v>666.3</v>
          </cell>
          <cell r="K455">
            <v>60.1</v>
          </cell>
        </row>
        <row r="456">
          <cell r="B456" t="str">
            <v>0921243B</v>
          </cell>
          <cell r="C456" t="str">
            <v>CLG ANNE FRANK</v>
          </cell>
          <cell r="D456" t="str">
            <v>ANTONY</v>
          </cell>
          <cell r="E456">
            <v>535</v>
          </cell>
          <cell r="F456">
            <v>504.15</v>
          </cell>
          <cell r="G456">
            <v>30.85</v>
          </cell>
          <cell r="H456">
            <v>0</v>
          </cell>
          <cell r="I456">
            <v>6.1</v>
          </cell>
          <cell r="J456">
            <v>504.15</v>
          </cell>
          <cell r="K456">
            <v>24.75</v>
          </cell>
        </row>
        <row r="457">
          <cell r="B457" t="str">
            <v>0921244C</v>
          </cell>
          <cell r="C457" t="str">
            <v>CLG DE SEVRES</v>
          </cell>
          <cell r="D457" t="str">
            <v>SEVRES</v>
          </cell>
          <cell r="E457">
            <v>961.3</v>
          </cell>
          <cell r="F457">
            <v>877.3</v>
          </cell>
          <cell r="G457">
            <v>84</v>
          </cell>
          <cell r="H457">
            <v>0</v>
          </cell>
          <cell r="I457">
            <v>0</v>
          </cell>
          <cell r="J457">
            <v>877.3</v>
          </cell>
          <cell r="K457">
            <v>84</v>
          </cell>
        </row>
        <row r="458">
          <cell r="B458" t="str">
            <v>0921247F</v>
          </cell>
          <cell r="C458" t="str">
            <v>SES CLG HENRI SELLIER</v>
          </cell>
          <cell r="D458" t="str">
            <v>SURESNES</v>
          </cell>
          <cell r="E458">
            <v>103.5</v>
          </cell>
          <cell r="F458">
            <v>103.5</v>
          </cell>
          <cell r="G458">
            <v>0</v>
          </cell>
          <cell r="H458">
            <v>0</v>
          </cell>
          <cell r="I458">
            <v>0</v>
          </cell>
          <cell r="J458">
            <v>103.5</v>
          </cell>
          <cell r="K458">
            <v>0</v>
          </cell>
        </row>
        <row r="459">
          <cell r="B459" t="str">
            <v>0921353W</v>
          </cell>
          <cell r="C459" t="str">
            <v>CLG LES CHENEVREUX</v>
          </cell>
          <cell r="D459" t="str">
            <v>NANTERRE CEDEX</v>
          </cell>
          <cell r="E459">
            <v>621</v>
          </cell>
          <cell r="F459">
            <v>563.5</v>
          </cell>
          <cell r="G459">
            <v>57.5</v>
          </cell>
          <cell r="H459">
            <v>0</v>
          </cell>
          <cell r="I459">
            <v>3.5</v>
          </cell>
          <cell r="J459">
            <v>563.5</v>
          </cell>
          <cell r="K459">
            <v>54</v>
          </cell>
        </row>
        <row r="460">
          <cell r="B460" t="str">
            <v>0921354X</v>
          </cell>
          <cell r="C460" t="str">
            <v>CLG GEORGE SAND</v>
          </cell>
          <cell r="D460" t="str">
            <v>CHATILLON</v>
          </cell>
          <cell r="E460">
            <v>551</v>
          </cell>
          <cell r="F460">
            <v>512.70000000000005</v>
          </cell>
          <cell r="G460">
            <v>38.299999999999997</v>
          </cell>
          <cell r="H460">
            <v>0</v>
          </cell>
          <cell r="I460">
            <v>2.1</v>
          </cell>
          <cell r="J460">
            <v>514.70000000000005</v>
          </cell>
          <cell r="K460">
            <v>34.199999999999903</v>
          </cell>
        </row>
        <row r="461">
          <cell r="B461" t="str">
            <v>0921391M</v>
          </cell>
          <cell r="C461" t="str">
            <v>CLG JEAN JAURES</v>
          </cell>
          <cell r="D461" t="str">
            <v>LEVALLOIS PERRET</v>
          </cell>
          <cell r="E461">
            <v>443</v>
          </cell>
          <cell r="F461">
            <v>412.4</v>
          </cell>
          <cell r="G461">
            <v>30.6</v>
          </cell>
          <cell r="H461">
            <v>4</v>
          </cell>
          <cell r="I461">
            <v>1</v>
          </cell>
          <cell r="J461">
            <v>412.4</v>
          </cell>
          <cell r="K461">
            <v>28.6</v>
          </cell>
        </row>
        <row r="462">
          <cell r="B462" t="str">
            <v>0921393P</v>
          </cell>
          <cell r="C462" t="str">
            <v>CLG DANTON</v>
          </cell>
          <cell r="D462" t="str">
            <v>LEVALLOIS PERRET</v>
          </cell>
          <cell r="E462">
            <v>715.5</v>
          </cell>
          <cell r="F462">
            <v>658</v>
          </cell>
          <cell r="G462">
            <v>57.5</v>
          </cell>
          <cell r="H462">
            <v>1</v>
          </cell>
          <cell r="I462">
            <v>1</v>
          </cell>
          <cell r="J462">
            <v>658</v>
          </cell>
          <cell r="K462">
            <v>57.5</v>
          </cell>
        </row>
        <row r="463">
          <cell r="B463" t="str">
            <v>0921394R</v>
          </cell>
          <cell r="C463" t="str">
            <v>CLG ANDRE DOUCET</v>
          </cell>
          <cell r="D463" t="str">
            <v>NANTERRE</v>
          </cell>
          <cell r="E463">
            <v>582</v>
          </cell>
          <cell r="F463">
            <v>532</v>
          </cell>
          <cell r="G463">
            <v>50</v>
          </cell>
          <cell r="H463">
            <v>2.5</v>
          </cell>
          <cell r="I463">
            <v>3.5</v>
          </cell>
          <cell r="J463">
            <v>531</v>
          </cell>
          <cell r="K463">
            <v>50</v>
          </cell>
        </row>
        <row r="464">
          <cell r="B464" t="str">
            <v>0921395S</v>
          </cell>
          <cell r="C464" t="str">
            <v>SES CLG JEAN RENOIR</v>
          </cell>
          <cell r="D464" t="str">
            <v>BOULOGNE BILLANCOURT</v>
          </cell>
          <cell r="E464">
            <v>128.5</v>
          </cell>
          <cell r="F464">
            <v>123.5</v>
          </cell>
          <cell r="G464">
            <v>5</v>
          </cell>
          <cell r="H464">
            <v>0</v>
          </cell>
          <cell r="I464">
            <v>0</v>
          </cell>
          <cell r="J464">
            <v>123.5</v>
          </cell>
          <cell r="K464">
            <v>5</v>
          </cell>
        </row>
        <row r="465">
          <cell r="B465" t="str">
            <v>0921396T</v>
          </cell>
          <cell r="C465" t="str">
            <v>CLG VICTOR HUGO</v>
          </cell>
          <cell r="D465" t="str">
            <v>ISSY LES MOULINEAUX</v>
          </cell>
          <cell r="E465">
            <v>630</v>
          </cell>
          <cell r="F465">
            <v>589</v>
          </cell>
          <cell r="G465">
            <v>41</v>
          </cell>
          <cell r="H465">
            <v>0</v>
          </cell>
          <cell r="I465">
            <v>0</v>
          </cell>
          <cell r="J465">
            <v>589</v>
          </cell>
          <cell r="K465">
            <v>41</v>
          </cell>
        </row>
        <row r="466">
          <cell r="B466" t="str">
            <v>0921399W</v>
          </cell>
          <cell r="C466" t="str">
            <v>LYC MAURICE GENEVOIX</v>
          </cell>
          <cell r="D466" t="str">
            <v>MONTROUGE</v>
          </cell>
          <cell r="E466">
            <v>1300.1300000000001</v>
          </cell>
          <cell r="F466">
            <v>1143.4000000000001</v>
          </cell>
          <cell r="G466">
            <v>156.72999999999999</v>
          </cell>
          <cell r="H466">
            <v>0</v>
          </cell>
          <cell r="I466">
            <v>1.53</v>
          </cell>
          <cell r="J466">
            <v>1143.4000000000001</v>
          </cell>
          <cell r="K466">
            <v>155.19999999999999</v>
          </cell>
        </row>
        <row r="467">
          <cell r="B467" t="str">
            <v>0921402Z</v>
          </cell>
          <cell r="C467" t="str">
            <v>SES CLG PAUL ELUARD</v>
          </cell>
          <cell r="D467" t="str">
            <v>CHATILLON</v>
          </cell>
          <cell r="E467">
            <v>128.5</v>
          </cell>
          <cell r="F467">
            <v>124</v>
          </cell>
          <cell r="G467">
            <v>4.5</v>
          </cell>
          <cell r="H467">
            <v>0</v>
          </cell>
          <cell r="I467">
            <v>1</v>
          </cell>
          <cell r="J467">
            <v>124</v>
          </cell>
          <cell r="K467">
            <v>3.5</v>
          </cell>
        </row>
        <row r="468">
          <cell r="B468" t="str">
            <v>0921403A</v>
          </cell>
          <cell r="C468" t="str">
            <v>SES CLG EVARISTE GALOIS</v>
          </cell>
          <cell r="D468" t="str">
            <v>BOURG LA REINE</v>
          </cell>
          <cell r="E468">
            <v>128.5</v>
          </cell>
          <cell r="F468">
            <v>126</v>
          </cell>
          <cell r="G468">
            <v>2.5</v>
          </cell>
          <cell r="H468">
            <v>0</v>
          </cell>
          <cell r="I468">
            <v>0</v>
          </cell>
          <cell r="J468">
            <v>126</v>
          </cell>
          <cell r="K468">
            <v>2.5</v>
          </cell>
        </row>
        <row r="469">
          <cell r="B469" t="str">
            <v>0921494Z</v>
          </cell>
          <cell r="C469" t="str">
            <v>CLG GAY LUSSAC</v>
          </cell>
          <cell r="D469" t="str">
            <v>COLOMBES</v>
          </cell>
          <cell r="E469">
            <v>685.5</v>
          </cell>
          <cell r="F469">
            <v>637.1</v>
          </cell>
          <cell r="G469">
            <v>48.4</v>
          </cell>
          <cell r="H469">
            <v>0.5</v>
          </cell>
          <cell r="I469">
            <v>0.5</v>
          </cell>
          <cell r="J469">
            <v>637.1</v>
          </cell>
          <cell r="K469">
            <v>48.4</v>
          </cell>
        </row>
        <row r="470">
          <cell r="B470" t="str">
            <v>0921495A</v>
          </cell>
          <cell r="C470" t="str">
            <v>SES CLG MARGUERITE DURAS</v>
          </cell>
          <cell r="D470" t="str">
            <v>COLOMBES</v>
          </cell>
          <cell r="E470">
            <v>125.5</v>
          </cell>
          <cell r="F470">
            <v>108</v>
          </cell>
          <cell r="G470">
            <v>17.5</v>
          </cell>
          <cell r="H470">
            <v>0</v>
          </cell>
          <cell r="I470">
            <v>5</v>
          </cell>
          <cell r="J470">
            <v>108</v>
          </cell>
          <cell r="K470">
            <v>12.5</v>
          </cell>
        </row>
        <row r="471">
          <cell r="B471" t="str">
            <v>0921496B</v>
          </cell>
          <cell r="C471" t="str">
            <v>CLG GEORGES POMPIDOU</v>
          </cell>
          <cell r="D471" t="str">
            <v>COURBEVOIE</v>
          </cell>
          <cell r="E471">
            <v>731</v>
          </cell>
          <cell r="F471">
            <v>666.7</v>
          </cell>
          <cell r="G471">
            <v>64.3</v>
          </cell>
          <cell r="H471">
            <v>0</v>
          </cell>
          <cell r="I471">
            <v>1.51</v>
          </cell>
          <cell r="J471">
            <v>666.7</v>
          </cell>
          <cell r="K471">
            <v>62.79</v>
          </cell>
        </row>
        <row r="472">
          <cell r="B472" t="str">
            <v>0921498D</v>
          </cell>
          <cell r="C472" t="str">
            <v>CLG ANDRE MAUROIS</v>
          </cell>
          <cell r="D472" t="str">
            <v>NEUILLY SUR SEINE</v>
          </cell>
          <cell r="E472">
            <v>540</v>
          </cell>
          <cell r="F472">
            <v>505.75</v>
          </cell>
          <cell r="G472">
            <v>34.25</v>
          </cell>
          <cell r="H472">
            <v>0</v>
          </cell>
          <cell r="I472">
            <v>3.5</v>
          </cell>
          <cell r="J472">
            <v>505.75</v>
          </cell>
          <cell r="K472">
            <v>30.75</v>
          </cell>
        </row>
        <row r="473">
          <cell r="B473" t="str">
            <v>0921499E</v>
          </cell>
          <cell r="C473" t="str">
            <v>SES CLG DOUCET</v>
          </cell>
          <cell r="D473" t="str">
            <v>NANTERRE</v>
          </cell>
          <cell r="E473">
            <v>128.5</v>
          </cell>
          <cell r="F473">
            <v>122.5</v>
          </cell>
          <cell r="G473">
            <v>6</v>
          </cell>
          <cell r="H473">
            <v>3.5</v>
          </cell>
          <cell r="I473">
            <v>4</v>
          </cell>
          <cell r="J473">
            <v>123.5</v>
          </cell>
          <cell r="K473">
            <v>4.5</v>
          </cell>
        </row>
        <row r="474">
          <cell r="B474" t="str">
            <v>0921500F</v>
          </cell>
          <cell r="C474" t="str">
            <v>LP VOILIN</v>
          </cell>
          <cell r="D474" t="str">
            <v>PUTEAUX</v>
          </cell>
          <cell r="E474">
            <v>646.09</v>
          </cell>
          <cell r="F474">
            <v>558</v>
          </cell>
          <cell r="G474">
            <v>88.09</v>
          </cell>
          <cell r="H474">
            <v>0</v>
          </cell>
          <cell r="I474">
            <v>13.59</v>
          </cell>
          <cell r="J474">
            <v>558</v>
          </cell>
          <cell r="K474">
            <v>74.5</v>
          </cell>
        </row>
        <row r="475">
          <cell r="B475" t="str">
            <v>0921501G</v>
          </cell>
          <cell r="C475" t="str">
            <v>CLG MARCEL PAGNOL</v>
          </cell>
          <cell r="D475" t="str">
            <v>RUEIL MALMAISON</v>
          </cell>
          <cell r="E475">
            <v>646</v>
          </cell>
          <cell r="F475">
            <v>602.79999999999995</v>
          </cell>
          <cell r="G475">
            <v>43.2</v>
          </cell>
          <cell r="H475">
            <v>0</v>
          </cell>
          <cell r="I475">
            <v>0.7</v>
          </cell>
          <cell r="J475">
            <v>602.79999999999995</v>
          </cell>
          <cell r="K475">
            <v>42.5</v>
          </cell>
        </row>
        <row r="476">
          <cell r="B476" t="str">
            <v>0921502H</v>
          </cell>
          <cell r="C476" t="str">
            <v>CLG MALMAISON</v>
          </cell>
          <cell r="D476" t="str">
            <v>RUEIL MALMAISON</v>
          </cell>
          <cell r="E476">
            <v>620</v>
          </cell>
          <cell r="F476">
            <v>573.15</v>
          </cell>
          <cell r="G476">
            <v>46.85</v>
          </cell>
          <cell r="H476">
            <v>0</v>
          </cell>
          <cell r="I476">
            <v>6.6</v>
          </cell>
          <cell r="J476">
            <v>573.15</v>
          </cell>
          <cell r="K476">
            <v>40.25</v>
          </cell>
        </row>
        <row r="477">
          <cell r="B477" t="str">
            <v>0921504K</v>
          </cell>
          <cell r="C477" t="str">
            <v>CLG MAURICE GENEVOIX</v>
          </cell>
          <cell r="D477" t="str">
            <v>MONTROUGE</v>
          </cell>
          <cell r="E477">
            <v>501</v>
          </cell>
          <cell r="F477">
            <v>478.1</v>
          </cell>
          <cell r="G477">
            <v>22.9</v>
          </cell>
          <cell r="H477">
            <v>0</v>
          </cell>
          <cell r="I477">
            <v>15</v>
          </cell>
          <cell r="J477">
            <v>478.1</v>
          </cell>
          <cell r="K477">
            <v>7.8999999999999799</v>
          </cell>
        </row>
        <row r="478">
          <cell r="B478" t="str">
            <v>0921505L</v>
          </cell>
          <cell r="C478" t="str">
            <v>LP LOUIS DARDENNE</v>
          </cell>
          <cell r="D478" t="str">
            <v>VANVES</v>
          </cell>
          <cell r="E478">
            <v>654.04</v>
          </cell>
          <cell r="F478">
            <v>586</v>
          </cell>
          <cell r="G478">
            <v>68.040000000000006</v>
          </cell>
          <cell r="H478">
            <v>0</v>
          </cell>
          <cell r="I478">
            <v>6.04</v>
          </cell>
          <cell r="J478">
            <v>587</v>
          </cell>
          <cell r="K478">
            <v>61</v>
          </cell>
        </row>
        <row r="479">
          <cell r="B479" t="str">
            <v>0921507N</v>
          </cell>
          <cell r="C479" t="str">
            <v>CLG FRANCOIS FURET</v>
          </cell>
          <cell r="D479" t="str">
            <v>ANTONY</v>
          </cell>
          <cell r="E479">
            <v>652</v>
          </cell>
          <cell r="F479">
            <v>580.54999999999995</v>
          </cell>
          <cell r="G479">
            <v>71.45</v>
          </cell>
          <cell r="H479">
            <v>0</v>
          </cell>
          <cell r="I479">
            <v>22.2</v>
          </cell>
          <cell r="J479">
            <v>571.54999999999995</v>
          </cell>
          <cell r="K479">
            <v>58.25</v>
          </cell>
        </row>
        <row r="480">
          <cell r="B480" t="str">
            <v>0921541A</v>
          </cell>
          <cell r="C480" t="str">
            <v>CLG PASTEUR</v>
          </cell>
          <cell r="D480" t="str">
            <v>GENNEVILLIERS</v>
          </cell>
          <cell r="E480">
            <v>793.5</v>
          </cell>
          <cell r="F480">
            <v>738.4</v>
          </cell>
          <cell r="G480">
            <v>55.1</v>
          </cell>
          <cell r="H480">
            <v>0</v>
          </cell>
          <cell r="I480">
            <v>6.6</v>
          </cell>
          <cell r="J480">
            <v>738.4</v>
          </cell>
          <cell r="K480">
            <v>48.5</v>
          </cell>
        </row>
        <row r="481">
          <cell r="B481" t="str">
            <v>0921542B</v>
          </cell>
          <cell r="C481" t="str">
            <v>SES CLG PASTEUR</v>
          </cell>
          <cell r="D481" t="str">
            <v>GENNEVILLIERS</v>
          </cell>
          <cell r="E481">
            <v>128.5</v>
          </cell>
          <cell r="F481">
            <v>123.5</v>
          </cell>
          <cell r="G481">
            <v>5</v>
          </cell>
          <cell r="H481">
            <v>0</v>
          </cell>
          <cell r="I481">
            <v>0</v>
          </cell>
          <cell r="J481">
            <v>123.5</v>
          </cell>
          <cell r="K481">
            <v>5</v>
          </cell>
        </row>
        <row r="482">
          <cell r="B482" t="str">
            <v>0921543C</v>
          </cell>
          <cell r="C482" t="str">
            <v>CLG GEORGES POMPIDOU</v>
          </cell>
          <cell r="D482" t="str">
            <v>VILLENEUVE LA GARENNE</v>
          </cell>
          <cell r="E482">
            <v>804</v>
          </cell>
          <cell r="F482">
            <v>733.8</v>
          </cell>
          <cell r="G482">
            <v>70.2</v>
          </cell>
          <cell r="H482">
            <v>0</v>
          </cell>
          <cell r="I482">
            <v>2</v>
          </cell>
          <cell r="J482">
            <v>734.8</v>
          </cell>
          <cell r="K482">
            <v>57.200000000000102</v>
          </cell>
        </row>
        <row r="483">
          <cell r="B483" t="str">
            <v>0921544D</v>
          </cell>
          <cell r="C483" t="str">
            <v>SES CLG GEORGES POMPIDOU</v>
          </cell>
          <cell r="D483" t="str">
            <v>VILLENEUVE LA GARENNE</v>
          </cell>
          <cell r="E483">
            <v>128.5</v>
          </cell>
          <cell r="F483">
            <v>122</v>
          </cell>
          <cell r="G483">
            <v>6.5</v>
          </cell>
          <cell r="H483">
            <v>0</v>
          </cell>
          <cell r="I483">
            <v>0</v>
          </cell>
          <cell r="J483">
            <v>122</v>
          </cell>
          <cell r="K483">
            <v>6.5</v>
          </cell>
        </row>
        <row r="484">
          <cell r="B484" t="str">
            <v>0921545E</v>
          </cell>
          <cell r="C484" t="str">
            <v>CLG ANDRE MALRAUX</v>
          </cell>
          <cell r="D484" t="str">
            <v>ASNIERES SUR SEINE</v>
          </cell>
          <cell r="E484">
            <v>742</v>
          </cell>
          <cell r="F484">
            <v>658.1</v>
          </cell>
          <cell r="G484">
            <v>83.9</v>
          </cell>
          <cell r="H484">
            <v>1</v>
          </cell>
          <cell r="I484">
            <v>8</v>
          </cell>
          <cell r="J484">
            <v>658.1</v>
          </cell>
          <cell r="K484">
            <v>76.900000000000006</v>
          </cell>
        </row>
        <row r="485">
          <cell r="B485" t="str">
            <v>0921546F</v>
          </cell>
          <cell r="C485" t="str">
            <v>SES CLG ANDRE MALRAUX</v>
          </cell>
          <cell r="D485" t="str">
            <v>ASNIERES SUR SEINE</v>
          </cell>
          <cell r="E485">
            <v>128.5</v>
          </cell>
          <cell r="F485">
            <v>127</v>
          </cell>
          <cell r="G485">
            <v>1.5</v>
          </cell>
          <cell r="H485">
            <v>0</v>
          </cell>
          <cell r="I485">
            <v>1.5</v>
          </cell>
          <cell r="J485">
            <v>127</v>
          </cell>
          <cell r="K485">
            <v>0</v>
          </cell>
        </row>
        <row r="486">
          <cell r="B486" t="str">
            <v>0921547G</v>
          </cell>
          <cell r="C486" t="str">
            <v>CLG VOLTAIRE</v>
          </cell>
          <cell r="D486" t="str">
            <v>ASNIERES SUR SEINE</v>
          </cell>
          <cell r="E486">
            <v>713</v>
          </cell>
          <cell r="F486">
            <v>653.4</v>
          </cell>
          <cell r="G486">
            <v>59.6</v>
          </cell>
          <cell r="H486">
            <v>0</v>
          </cell>
          <cell r="I486">
            <v>8.6</v>
          </cell>
          <cell r="J486">
            <v>653.4</v>
          </cell>
          <cell r="K486">
            <v>51</v>
          </cell>
        </row>
        <row r="487">
          <cell r="B487" t="str">
            <v>0921549J</v>
          </cell>
          <cell r="C487" t="str">
            <v>SES CLG GEORGES POMPIDOU</v>
          </cell>
          <cell r="D487" t="str">
            <v>COURBEVOIE</v>
          </cell>
          <cell r="E487">
            <v>128.5</v>
          </cell>
          <cell r="F487">
            <v>123</v>
          </cell>
          <cell r="G487">
            <v>5.5</v>
          </cell>
          <cell r="H487">
            <v>0</v>
          </cell>
          <cell r="I487">
            <v>0</v>
          </cell>
          <cell r="J487">
            <v>123</v>
          </cell>
          <cell r="K487">
            <v>5.5</v>
          </cell>
        </row>
        <row r="488">
          <cell r="B488" t="str">
            <v>0921550K</v>
          </cell>
          <cell r="C488" t="str">
            <v>CLG ALFRED DE VIGNY</v>
          </cell>
          <cell r="D488" t="str">
            <v>COURBEVOIE CEDEX</v>
          </cell>
          <cell r="E488">
            <v>515.5</v>
          </cell>
          <cell r="F488">
            <v>482.9</v>
          </cell>
          <cell r="G488">
            <v>32.6</v>
          </cell>
          <cell r="H488">
            <v>5.85</v>
          </cell>
          <cell r="I488">
            <v>0.15</v>
          </cell>
          <cell r="J488">
            <v>490.1</v>
          </cell>
          <cell r="K488">
            <v>31.1</v>
          </cell>
        </row>
        <row r="489">
          <cell r="B489" t="str">
            <v>0921554P</v>
          </cell>
          <cell r="C489" t="str">
            <v>CLG BEL AIR</v>
          </cell>
          <cell r="D489" t="str">
            <v>MEUDON</v>
          </cell>
          <cell r="E489">
            <v>496</v>
          </cell>
          <cell r="F489">
            <v>470.5</v>
          </cell>
          <cell r="G489">
            <v>25.5</v>
          </cell>
          <cell r="H489">
            <v>0</v>
          </cell>
          <cell r="I489">
            <v>5</v>
          </cell>
          <cell r="J489">
            <v>470.5</v>
          </cell>
          <cell r="K489">
            <v>20.5</v>
          </cell>
        </row>
        <row r="490">
          <cell r="B490" t="str">
            <v>0921555R</v>
          </cell>
          <cell r="C490" t="str">
            <v>LYC JACQUES MONOD</v>
          </cell>
          <cell r="D490" t="str">
            <v>CLAMART</v>
          </cell>
          <cell r="E490">
            <v>1731.99</v>
          </cell>
          <cell r="F490">
            <v>1555.29</v>
          </cell>
          <cell r="G490">
            <v>176.7</v>
          </cell>
          <cell r="H490">
            <v>0</v>
          </cell>
          <cell r="I490">
            <v>15.6</v>
          </cell>
          <cell r="J490">
            <v>1555.29</v>
          </cell>
          <cell r="K490">
            <v>161.1</v>
          </cell>
        </row>
        <row r="491">
          <cell r="B491" t="str">
            <v>0921558U</v>
          </cell>
          <cell r="C491" t="str">
            <v>SES CLG JULES VERNE</v>
          </cell>
          <cell r="D491" t="str">
            <v>RUEIL MALMAISON</v>
          </cell>
          <cell r="E491">
            <v>103.5</v>
          </cell>
          <cell r="F491">
            <v>99</v>
          </cell>
          <cell r="G491">
            <v>4.5</v>
          </cell>
          <cell r="H491">
            <v>0</v>
          </cell>
          <cell r="I491">
            <v>3.5</v>
          </cell>
          <cell r="J491">
            <v>99</v>
          </cell>
          <cell r="K491">
            <v>1</v>
          </cell>
        </row>
        <row r="492">
          <cell r="B492" t="str">
            <v>0921589C</v>
          </cell>
          <cell r="C492" t="str">
            <v>CLG EVARISTE GALOIS</v>
          </cell>
          <cell r="D492" t="str">
            <v>NANTERRE</v>
          </cell>
          <cell r="E492">
            <v>653.79999999999995</v>
          </cell>
          <cell r="F492">
            <v>572</v>
          </cell>
          <cell r="G492">
            <v>81.8</v>
          </cell>
          <cell r="H492">
            <v>0</v>
          </cell>
          <cell r="I492">
            <v>4.6400000000000103</v>
          </cell>
          <cell r="J492">
            <v>572</v>
          </cell>
          <cell r="K492">
            <v>77.159999999999897</v>
          </cell>
        </row>
        <row r="493">
          <cell r="B493" t="str">
            <v>0921590D</v>
          </cell>
          <cell r="C493" t="str">
            <v>CLG JULES VERNE</v>
          </cell>
          <cell r="D493" t="str">
            <v>RUEIL MALMAISON</v>
          </cell>
          <cell r="E493">
            <v>595</v>
          </cell>
          <cell r="F493">
            <v>545</v>
          </cell>
          <cell r="G493">
            <v>50</v>
          </cell>
          <cell r="H493">
            <v>0</v>
          </cell>
          <cell r="I493">
            <v>0</v>
          </cell>
          <cell r="J493">
            <v>545</v>
          </cell>
          <cell r="K493">
            <v>50</v>
          </cell>
        </row>
        <row r="494">
          <cell r="B494" t="str">
            <v>0921591E</v>
          </cell>
          <cell r="C494" t="str">
            <v>CLG EMILE VERHAEREN</v>
          </cell>
          <cell r="D494" t="str">
            <v>ST CLOUD</v>
          </cell>
          <cell r="E494">
            <v>779</v>
          </cell>
          <cell r="F494">
            <v>697</v>
          </cell>
          <cell r="G494">
            <v>82</v>
          </cell>
          <cell r="H494">
            <v>0</v>
          </cell>
          <cell r="I494">
            <v>0</v>
          </cell>
          <cell r="J494">
            <v>697</v>
          </cell>
          <cell r="K494">
            <v>82</v>
          </cell>
        </row>
        <row r="495">
          <cell r="B495" t="str">
            <v>0921592F</v>
          </cell>
          <cell r="C495" t="str">
            <v>LYC LES COTES DE VILLEBON</v>
          </cell>
          <cell r="D495" t="str">
            <v>MEUDON</v>
          </cell>
          <cell r="E495">
            <v>1401.52</v>
          </cell>
          <cell r="F495">
            <v>1197</v>
          </cell>
          <cell r="G495">
            <v>204.52</v>
          </cell>
          <cell r="H495">
            <v>0</v>
          </cell>
          <cell r="I495">
            <v>14.77</v>
          </cell>
          <cell r="J495">
            <v>1197</v>
          </cell>
          <cell r="K495">
            <v>189.75</v>
          </cell>
        </row>
        <row r="496">
          <cell r="B496" t="str">
            <v>0921594H</v>
          </cell>
          <cell r="C496" t="str">
            <v>LYC MICHEL ANGE</v>
          </cell>
          <cell r="D496" t="str">
            <v>VILLENEUVE LA GARENNE</v>
          </cell>
          <cell r="E496">
            <v>1236.94</v>
          </cell>
          <cell r="F496">
            <v>1033.0999999999999</v>
          </cell>
          <cell r="G496">
            <v>203.84</v>
          </cell>
          <cell r="H496">
            <v>5.63</v>
          </cell>
          <cell r="I496">
            <v>31.69</v>
          </cell>
          <cell r="J496">
            <v>1033.0999999999999</v>
          </cell>
          <cell r="K496">
            <v>177.78</v>
          </cell>
        </row>
        <row r="497">
          <cell r="B497" t="str">
            <v>0921595J</v>
          </cell>
          <cell r="C497" t="str">
            <v>LP DANIEL BALAVOINE</v>
          </cell>
          <cell r="D497" t="str">
            <v>BOIS COLOMBES</v>
          </cell>
          <cell r="E497">
            <v>584.13</v>
          </cell>
          <cell r="F497">
            <v>505</v>
          </cell>
          <cell r="G497">
            <v>79.13</v>
          </cell>
          <cell r="H497">
            <v>0</v>
          </cell>
          <cell r="I497">
            <v>10.63</v>
          </cell>
          <cell r="J497">
            <v>495</v>
          </cell>
          <cell r="K497">
            <v>78.5</v>
          </cell>
        </row>
        <row r="498">
          <cell r="B498" t="str">
            <v>0921621M</v>
          </cell>
          <cell r="C498" t="str">
            <v>CLG GUY MOQUET</v>
          </cell>
          <cell r="D498" t="str">
            <v>GENNEVILLIERS</v>
          </cell>
          <cell r="E498">
            <v>1093.7</v>
          </cell>
          <cell r="F498">
            <v>949.55</v>
          </cell>
          <cell r="G498">
            <v>144.15</v>
          </cell>
          <cell r="H498">
            <v>1.8</v>
          </cell>
          <cell r="I498">
            <v>13.24</v>
          </cell>
          <cell r="J498">
            <v>949.55</v>
          </cell>
          <cell r="K498">
            <v>132.71</v>
          </cell>
        </row>
        <row r="499">
          <cell r="B499" t="str">
            <v>0921622N</v>
          </cell>
          <cell r="C499" t="str">
            <v>CLG AUGUSTE RENOIR</v>
          </cell>
          <cell r="D499" t="str">
            <v>ASNIERES SUR SEINE</v>
          </cell>
          <cell r="E499">
            <v>882</v>
          </cell>
          <cell r="F499">
            <v>814.4</v>
          </cell>
          <cell r="G499">
            <v>67.599999999999994</v>
          </cell>
          <cell r="H499">
            <v>0</v>
          </cell>
          <cell r="I499">
            <v>1.1000000000000001</v>
          </cell>
          <cell r="J499">
            <v>814.4</v>
          </cell>
          <cell r="K499">
            <v>66.5</v>
          </cell>
        </row>
        <row r="500">
          <cell r="B500" t="str">
            <v>0921623P</v>
          </cell>
          <cell r="C500" t="str">
            <v>CLG JEAN JAURES</v>
          </cell>
          <cell r="D500" t="str">
            <v>CLICHY</v>
          </cell>
          <cell r="E500">
            <v>744</v>
          </cell>
          <cell r="F500">
            <v>691.4</v>
          </cell>
          <cell r="G500">
            <v>52.6</v>
          </cell>
          <cell r="H500">
            <v>0</v>
          </cell>
          <cell r="I500">
            <v>0</v>
          </cell>
          <cell r="J500">
            <v>691.4</v>
          </cell>
          <cell r="K500">
            <v>52.6</v>
          </cell>
        </row>
        <row r="501">
          <cell r="B501" t="str">
            <v>0921624R</v>
          </cell>
          <cell r="C501" t="str">
            <v>SES CLG JEAN MACE</v>
          </cell>
          <cell r="D501" t="str">
            <v>CLICHY</v>
          </cell>
          <cell r="E501">
            <v>128.5</v>
          </cell>
          <cell r="F501">
            <v>127.5</v>
          </cell>
          <cell r="G501">
            <v>1</v>
          </cell>
          <cell r="H501">
            <v>0</v>
          </cell>
          <cell r="I501">
            <v>1</v>
          </cell>
          <cell r="J501">
            <v>127.5</v>
          </cell>
          <cell r="K501">
            <v>0</v>
          </cell>
        </row>
        <row r="502">
          <cell r="B502" t="str">
            <v>0921625S</v>
          </cell>
          <cell r="C502" t="str">
            <v>LP PAUL PAINLEVE</v>
          </cell>
          <cell r="D502" t="str">
            <v>COURBEVOIE</v>
          </cell>
          <cell r="E502">
            <v>698.78</v>
          </cell>
          <cell r="F502">
            <v>623.20000000000005</v>
          </cell>
          <cell r="G502">
            <v>75.58</v>
          </cell>
          <cell r="H502">
            <v>0</v>
          </cell>
          <cell r="I502">
            <v>7.58</v>
          </cell>
          <cell r="J502">
            <v>623.20000000000005</v>
          </cell>
          <cell r="K502">
            <v>68</v>
          </cell>
        </row>
        <row r="503">
          <cell r="B503" t="str">
            <v>0921626T</v>
          </cell>
          <cell r="C503" t="str">
            <v>LP CLAUDE CHAPPE</v>
          </cell>
          <cell r="D503" t="str">
            <v>NANTERRE</v>
          </cell>
          <cell r="E503">
            <v>752.15</v>
          </cell>
          <cell r="F503">
            <v>630</v>
          </cell>
          <cell r="G503">
            <v>122.15</v>
          </cell>
          <cell r="H503">
            <v>0</v>
          </cell>
          <cell r="I503">
            <v>2.65</v>
          </cell>
          <cell r="J503">
            <v>630</v>
          </cell>
          <cell r="K503">
            <v>119.5</v>
          </cell>
        </row>
        <row r="504">
          <cell r="B504" t="str">
            <v>0921631Y</v>
          </cell>
          <cell r="C504" t="str">
            <v>CLG HENRI BARBUSSE</v>
          </cell>
          <cell r="D504" t="str">
            <v>BAGNEUX</v>
          </cell>
          <cell r="E504">
            <v>668</v>
          </cell>
          <cell r="F504">
            <v>586</v>
          </cell>
          <cell r="G504">
            <v>82</v>
          </cell>
          <cell r="H504">
            <v>0</v>
          </cell>
          <cell r="I504">
            <v>16.5</v>
          </cell>
          <cell r="J504">
            <v>586</v>
          </cell>
          <cell r="K504">
            <v>65.5</v>
          </cell>
        </row>
        <row r="505">
          <cell r="B505" t="str">
            <v>0921675W</v>
          </cell>
          <cell r="C505" t="str">
            <v>CLG MARGUERITE DURAS</v>
          </cell>
          <cell r="D505" t="str">
            <v>COLOMBES</v>
          </cell>
          <cell r="E505">
            <v>600</v>
          </cell>
          <cell r="F505">
            <v>550.5</v>
          </cell>
          <cell r="G505">
            <v>49.5</v>
          </cell>
          <cell r="H505">
            <v>0</v>
          </cell>
          <cell r="I505">
            <v>0</v>
          </cell>
          <cell r="J505">
            <v>550.5</v>
          </cell>
          <cell r="K505">
            <v>49.5</v>
          </cell>
        </row>
        <row r="506">
          <cell r="B506" t="str">
            <v>0921676X</v>
          </cell>
          <cell r="C506" t="str">
            <v>LP THEODORE MONOD</v>
          </cell>
          <cell r="D506" t="str">
            <v>ANTONY</v>
          </cell>
          <cell r="E506">
            <v>1387.85</v>
          </cell>
          <cell r="F506">
            <v>1194.9000000000001</v>
          </cell>
          <cell r="G506">
            <v>192.95</v>
          </cell>
          <cell r="H506">
            <v>0</v>
          </cell>
          <cell r="I506">
            <v>38.450000000000003</v>
          </cell>
          <cell r="J506">
            <v>1194.9000000000001</v>
          </cell>
          <cell r="K506">
            <v>154.5</v>
          </cell>
        </row>
        <row r="507">
          <cell r="B507" t="str">
            <v>0921677Y</v>
          </cell>
          <cell r="C507" t="str">
            <v>SEP JOLIOT-CURIE</v>
          </cell>
          <cell r="D507" t="str">
            <v>NANTERRE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B508" t="str">
            <v>0921777G</v>
          </cell>
          <cell r="C508" t="str">
            <v>SES CLG JEAN PERRIN</v>
          </cell>
          <cell r="D508" t="str">
            <v>NANTERRE</v>
          </cell>
          <cell r="E508">
            <v>103.5</v>
          </cell>
          <cell r="F508">
            <v>97.5</v>
          </cell>
          <cell r="G508">
            <v>6</v>
          </cell>
          <cell r="H508">
            <v>0</v>
          </cell>
          <cell r="I508">
            <v>0</v>
          </cell>
          <cell r="J508">
            <v>97.5</v>
          </cell>
          <cell r="K508">
            <v>6</v>
          </cell>
        </row>
        <row r="509">
          <cell r="B509" t="str">
            <v>0921778H</v>
          </cell>
          <cell r="C509" t="str">
            <v>CLG JOLIOT CURIE</v>
          </cell>
          <cell r="D509" t="str">
            <v>BAGNEUX</v>
          </cell>
          <cell r="E509">
            <v>506</v>
          </cell>
          <cell r="F509">
            <v>462.5</v>
          </cell>
          <cell r="G509">
            <v>43.5</v>
          </cell>
          <cell r="H509">
            <v>0</v>
          </cell>
          <cell r="I509">
            <v>3</v>
          </cell>
          <cell r="J509">
            <v>462.5</v>
          </cell>
          <cell r="K509">
            <v>40.5</v>
          </cell>
        </row>
        <row r="510">
          <cell r="B510" t="str">
            <v>0921779J</v>
          </cell>
          <cell r="C510" t="str">
            <v>CLG ALBERT CAMUS</v>
          </cell>
          <cell r="D510" t="str">
            <v>BOIS COLOMBES</v>
          </cell>
          <cell r="E510">
            <v>700</v>
          </cell>
          <cell r="F510">
            <v>639</v>
          </cell>
          <cell r="G510">
            <v>61</v>
          </cell>
          <cell r="H510">
            <v>0</v>
          </cell>
          <cell r="I510">
            <v>0</v>
          </cell>
          <cell r="J510">
            <v>639</v>
          </cell>
          <cell r="K510">
            <v>61</v>
          </cell>
        </row>
        <row r="511">
          <cell r="B511" t="str">
            <v>0921780K</v>
          </cell>
          <cell r="C511" t="str">
            <v>CLG LOUIS PASTEUR</v>
          </cell>
          <cell r="D511" t="str">
            <v>NEUILLY SUR SEINE</v>
          </cell>
          <cell r="E511">
            <v>704</v>
          </cell>
          <cell r="F511">
            <v>641</v>
          </cell>
          <cell r="G511">
            <v>63</v>
          </cell>
          <cell r="H511">
            <v>0</v>
          </cell>
          <cell r="I511">
            <v>3.5</v>
          </cell>
          <cell r="J511">
            <v>641</v>
          </cell>
          <cell r="K511">
            <v>59.500000000000099</v>
          </cell>
        </row>
        <row r="512">
          <cell r="B512" t="str">
            <v>0921781L</v>
          </cell>
          <cell r="C512" t="str">
            <v>CLG THEOPHILE GAUTIER</v>
          </cell>
          <cell r="D512" t="str">
            <v>NEUILLY SUR SEINE</v>
          </cell>
          <cell r="E512">
            <v>591</v>
          </cell>
          <cell r="F512">
            <v>538.5</v>
          </cell>
          <cell r="G512">
            <v>52.5</v>
          </cell>
          <cell r="H512">
            <v>0</v>
          </cell>
          <cell r="I512">
            <v>6.5</v>
          </cell>
          <cell r="J512">
            <v>538.5</v>
          </cell>
          <cell r="K512">
            <v>46</v>
          </cell>
        </row>
        <row r="513">
          <cell r="B513" t="str">
            <v>0921782M</v>
          </cell>
          <cell r="C513" t="str">
            <v>CLG RABELAIS</v>
          </cell>
          <cell r="D513" t="str">
            <v>MEUDON</v>
          </cell>
          <cell r="E513">
            <v>647.5</v>
          </cell>
          <cell r="F513">
            <v>604.5</v>
          </cell>
          <cell r="G513">
            <v>43</v>
          </cell>
          <cell r="H513">
            <v>0</v>
          </cell>
          <cell r="I513">
            <v>2</v>
          </cell>
          <cell r="J513">
            <v>604</v>
          </cell>
          <cell r="K513">
            <v>41.5</v>
          </cell>
        </row>
        <row r="514">
          <cell r="B514" t="str">
            <v>0921783N</v>
          </cell>
          <cell r="C514" t="str">
            <v>CLG MICHELET</v>
          </cell>
          <cell r="D514" t="str">
            <v>VANVES CEDEX</v>
          </cell>
          <cell r="E514">
            <v>591</v>
          </cell>
          <cell r="F514">
            <v>544</v>
          </cell>
          <cell r="G514">
            <v>47</v>
          </cell>
          <cell r="H514">
            <v>0</v>
          </cell>
          <cell r="I514">
            <v>6</v>
          </cell>
          <cell r="J514">
            <v>544</v>
          </cell>
          <cell r="K514">
            <v>41</v>
          </cell>
        </row>
        <row r="515">
          <cell r="B515" t="str">
            <v>0921784P</v>
          </cell>
          <cell r="C515" t="str">
            <v>CLG LAKANAL</v>
          </cell>
          <cell r="D515" t="str">
            <v>SCEAUX</v>
          </cell>
          <cell r="E515">
            <v>623</v>
          </cell>
          <cell r="F515">
            <v>573.95000000000005</v>
          </cell>
          <cell r="G515">
            <v>49.05</v>
          </cell>
          <cell r="H515">
            <v>0</v>
          </cell>
          <cell r="I515">
            <v>0</v>
          </cell>
          <cell r="J515">
            <v>574.95000000000005</v>
          </cell>
          <cell r="K515">
            <v>48.05</v>
          </cell>
        </row>
        <row r="516">
          <cell r="B516" t="str">
            <v>0921785R</v>
          </cell>
          <cell r="C516" t="str">
            <v>CLG MARIE CURIE</v>
          </cell>
          <cell r="D516" t="str">
            <v>SCEAUX CEDEX</v>
          </cell>
          <cell r="E516">
            <v>710</v>
          </cell>
          <cell r="F516">
            <v>671.15</v>
          </cell>
          <cell r="G516">
            <v>38.85</v>
          </cell>
          <cell r="H516">
            <v>0</v>
          </cell>
          <cell r="I516">
            <v>0.7</v>
          </cell>
          <cell r="J516">
            <v>671.15</v>
          </cell>
          <cell r="K516">
            <v>38.15</v>
          </cell>
        </row>
        <row r="517">
          <cell r="B517" t="str">
            <v>0921786S</v>
          </cell>
          <cell r="C517" t="str">
            <v>CLG DESCARTES</v>
          </cell>
          <cell r="D517" t="str">
            <v>ANTONY</v>
          </cell>
          <cell r="E517">
            <v>749.5</v>
          </cell>
          <cell r="F517">
            <v>697.4</v>
          </cell>
          <cell r="G517">
            <v>52.1</v>
          </cell>
          <cell r="H517">
            <v>6.5999999999999899</v>
          </cell>
          <cell r="I517">
            <v>12.1</v>
          </cell>
          <cell r="J517">
            <v>696.9</v>
          </cell>
          <cell r="K517">
            <v>47.1</v>
          </cell>
        </row>
        <row r="518">
          <cell r="B518" t="str">
            <v>0921868F</v>
          </cell>
          <cell r="C518" t="str">
            <v>CLG HENRI GEORGES ADAM</v>
          </cell>
          <cell r="D518" t="str">
            <v>ANTONY</v>
          </cell>
          <cell r="E518">
            <v>371</v>
          </cell>
          <cell r="F518">
            <v>348.5</v>
          </cell>
          <cell r="G518">
            <v>22.5</v>
          </cell>
          <cell r="H518">
            <v>0</v>
          </cell>
          <cell r="I518">
            <v>0.25</v>
          </cell>
          <cell r="J518">
            <v>348.5</v>
          </cell>
          <cell r="K518">
            <v>22.25</v>
          </cell>
        </row>
        <row r="519">
          <cell r="B519" t="str">
            <v>0921935D</v>
          </cell>
          <cell r="C519" t="str">
            <v>EREA TOULOUSE LAUTREC</v>
          </cell>
          <cell r="D519" t="str">
            <v>VAUCRESSON</v>
          </cell>
          <cell r="E519">
            <v>1041</v>
          </cell>
          <cell r="F519">
            <v>879.4</v>
          </cell>
          <cell r="G519">
            <v>161.6</v>
          </cell>
          <cell r="H519">
            <v>0</v>
          </cell>
          <cell r="I519">
            <v>29.17</v>
          </cell>
          <cell r="J519">
            <v>879.4</v>
          </cell>
          <cell r="K519">
            <v>132.43</v>
          </cell>
        </row>
        <row r="520">
          <cell r="B520" t="str">
            <v>0921940J</v>
          </cell>
          <cell r="C520" t="str">
            <v>CLG PAUL ELUARD</v>
          </cell>
          <cell r="D520" t="str">
            <v>NANTERRE</v>
          </cell>
          <cell r="E520">
            <v>608.6</v>
          </cell>
          <cell r="F520">
            <v>540.6</v>
          </cell>
          <cell r="G520">
            <v>68</v>
          </cell>
          <cell r="H520">
            <v>0</v>
          </cell>
          <cell r="I520">
            <v>5.5</v>
          </cell>
          <cell r="J520">
            <v>540.6</v>
          </cell>
          <cell r="K520">
            <v>62.5</v>
          </cell>
        </row>
        <row r="521">
          <cell r="B521" t="str">
            <v>0922020W</v>
          </cell>
          <cell r="C521" t="str">
            <v>CLG LES RENARDIERES</v>
          </cell>
          <cell r="D521" t="str">
            <v>COURBEVOIE</v>
          </cell>
          <cell r="E521">
            <v>550.5</v>
          </cell>
          <cell r="F521">
            <v>507.5</v>
          </cell>
          <cell r="G521">
            <v>43</v>
          </cell>
          <cell r="H521">
            <v>0</v>
          </cell>
          <cell r="I521">
            <v>5</v>
          </cell>
          <cell r="J521">
            <v>510.5</v>
          </cell>
          <cell r="K521">
            <v>35</v>
          </cell>
        </row>
        <row r="522">
          <cell r="B522" t="str">
            <v>0922108S</v>
          </cell>
          <cell r="C522" t="str">
            <v>CURE CLINIQUE MEDICO PSYCHO DUPRE</v>
          </cell>
          <cell r="D522" t="str">
            <v>SCEAUX</v>
          </cell>
          <cell r="E522">
            <v>423</v>
          </cell>
          <cell r="F522">
            <v>352.5</v>
          </cell>
          <cell r="G522">
            <v>70.5</v>
          </cell>
          <cell r="H522">
            <v>0</v>
          </cell>
          <cell r="I522">
            <v>21.45</v>
          </cell>
          <cell r="J522">
            <v>352.5</v>
          </cell>
          <cell r="K522">
            <v>49.05</v>
          </cell>
        </row>
        <row r="523">
          <cell r="B523" t="str">
            <v>0922143E</v>
          </cell>
          <cell r="C523" t="str">
            <v>CLG YVES DU MANOIR</v>
          </cell>
          <cell r="D523" t="str">
            <v>VAUCRESSON</v>
          </cell>
          <cell r="E523">
            <v>333</v>
          </cell>
          <cell r="F523">
            <v>317.5</v>
          </cell>
          <cell r="G523">
            <v>15.5</v>
          </cell>
          <cell r="H523">
            <v>0</v>
          </cell>
          <cell r="I523">
            <v>1</v>
          </cell>
          <cell r="J523">
            <v>317.5</v>
          </cell>
          <cell r="K523">
            <v>14.5</v>
          </cell>
        </row>
        <row r="524">
          <cell r="B524" t="str">
            <v>0922149L</v>
          </cell>
          <cell r="C524" t="str">
            <v>LYC RENE AUFFRAY</v>
          </cell>
          <cell r="D524" t="str">
            <v>CLICHY CEDEX</v>
          </cell>
          <cell r="E524">
            <v>2325.98</v>
          </cell>
          <cell r="F524">
            <v>1966.65</v>
          </cell>
          <cell r="G524">
            <v>359.33</v>
          </cell>
          <cell r="H524">
            <v>0</v>
          </cell>
          <cell r="I524">
            <v>28.93</v>
          </cell>
          <cell r="J524">
            <v>1966.65</v>
          </cell>
          <cell r="K524">
            <v>330.39999999999901</v>
          </cell>
        </row>
        <row r="525">
          <cell r="B525" t="str">
            <v>0922219M</v>
          </cell>
          <cell r="C525" t="str">
            <v>UP ULE - UPR DE PARIS</v>
          </cell>
          <cell r="D525" t="str">
            <v>NANTERRE CEDEX</v>
          </cell>
          <cell r="E525">
            <v>138</v>
          </cell>
          <cell r="F525">
            <v>138</v>
          </cell>
          <cell r="G525">
            <v>0</v>
          </cell>
          <cell r="H525">
            <v>0</v>
          </cell>
          <cell r="I525">
            <v>0</v>
          </cell>
          <cell r="J525">
            <v>138</v>
          </cell>
          <cell r="K525">
            <v>0</v>
          </cell>
        </row>
        <row r="526">
          <cell r="B526" t="str">
            <v>0922247T</v>
          </cell>
          <cell r="C526" t="str">
            <v>CLG DE LA PAIX</v>
          </cell>
          <cell r="D526" t="str">
            <v>ISSY LES MOULINEAUX</v>
          </cell>
          <cell r="E526">
            <v>734</v>
          </cell>
          <cell r="F526">
            <v>674.4</v>
          </cell>
          <cell r="G526">
            <v>59.6</v>
          </cell>
          <cell r="H526">
            <v>1.5</v>
          </cell>
          <cell r="I526">
            <v>1.25</v>
          </cell>
          <cell r="J526">
            <v>677.4</v>
          </cell>
          <cell r="K526">
            <v>56.85</v>
          </cell>
        </row>
        <row r="527">
          <cell r="B527" t="str">
            <v>0922249V</v>
          </cell>
          <cell r="C527" t="str">
            <v>LYC MONTESQUIEU</v>
          </cell>
          <cell r="D527" t="str">
            <v>LE PLESSIS ROBINSON</v>
          </cell>
          <cell r="E527">
            <v>898.87</v>
          </cell>
          <cell r="F527">
            <v>808.6</v>
          </cell>
          <cell r="G527">
            <v>90.27</v>
          </cell>
          <cell r="H527">
            <v>0</v>
          </cell>
          <cell r="I527">
            <v>4.8</v>
          </cell>
          <cell r="J527">
            <v>827.6</v>
          </cell>
          <cell r="K527">
            <v>84.47</v>
          </cell>
        </row>
        <row r="528">
          <cell r="B528" t="str">
            <v>0922276Z</v>
          </cell>
          <cell r="C528" t="str">
            <v>LYC SANTOS DUMONT</v>
          </cell>
          <cell r="D528" t="str">
            <v>ST CLOUD</v>
          </cell>
          <cell r="E528">
            <v>1278.29</v>
          </cell>
          <cell r="F528">
            <v>1096.3</v>
          </cell>
          <cell r="G528">
            <v>181.99</v>
          </cell>
          <cell r="H528">
            <v>0</v>
          </cell>
          <cell r="I528">
            <v>8.26</v>
          </cell>
          <cell r="J528">
            <v>1096.3</v>
          </cell>
          <cell r="K528">
            <v>173.73</v>
          </cell>
        </row>
        <row r="529">
          <cell r="B529" t="str">
            <v>0922277A</v>
          </cell>
          <cell r="C529" t="str">
            <v>LYC CHARLES PETIET</v>
          </cell>
          <cell r="D529" t="str">
            <v>VILLENEUVE LA GARENNE</v>
          </cell>
          <cell r="E529">
            <v>1063.3399999999999</v>
          </cell>
          <cell r="F529">
            <v>910</v>
          </cell>
          <cell r="G529">
            <v>153.34</v>
          </cell>
          <cell r="H529">
            <v>14</v>
          </cell>
          <cell r="I529">
            <v>1.5</v>
          </cell>
          <cell r="J529">
            <v>917</v>
          </cell>
          <cell r="K529">
            <v>149.5</v>
          </cell>
        </row>
        <row r="530">
          <cell r="B530" t="str">
            <v>0922287L</v>
          </cell>
          <cell r="C530" t="str">
            <v>EREA JACQUES BREL</v>
          </cell>
          <cell r="D530" t="str">
            <v>GARCHES</v>
          </cell>
          <cell r="E530">
            <v>101</v>
          </cell>
          <cell r="F530">
            <v>92</v>
          </cell>
          <cell r="G530">
            <v>9</v>
          </cell>
          <cell r="H530">
            <v>0</v>
          </cell>
          <cell r="I530">
            <v>9</v>
          </cell>
          <cell r="J530">
            <v>92</v>
          </cell>
          <cell r="K530">
            <v>0</v>
          </cell>
        </row>
        <row r="531">
          <cell r="B531" t="str">
            <v>0922351F</v>
          </cell>
          <cell r="C531" t="str">
            <v>SES CLG ROBERT DOISNEAU</v>
          </cell>
          <cell r="D531" t="str">
            <v>MONTROUGE</v>
          </cell>
          <cell r="E531">
            <v>103.5</v>
          </cell>
          <cell r="F531">
            <v>98</v>
          </cell>
          <cell r="G531">
            <v>5.5</v>
          </cell>
          <cell r="H531">
            <v>0</v>
          </cell>
          <cell r="I531">
            <v>3.5</v>
          </cell>
          <cell r="J531">
            <v>98</v>
          </cell>
          <cell r="K531">
            <v>2</v>
          </cell>
        </row>
        <row r="532">
          <cell r="B532" t="str">
            <v>0922397F</v>
          </cell>
          <cell r="C532" t="str">
            <v>LYC EUGENE IONESCO</v>
          </cell>
          <cell r="D532" t="str">
            <v>ISSY LES MOULINEAUX</v>
          </cell>
          <cell r="E532">
            <v>1331.01</v>
          </cell>
          <cell r="F532">
            <v>1143.55</v>
          </cell>
          <cell r="G532">
            <v>187.46</v>
          </cell>
          <cell r="H532">
            <v>3</v>
          </cell>
          <cell r="I532">
            <v>20.059999999999999</v>
          </cell>
          <cell r="J532">
            <v>1150.3499999999999</v>
          </cell>
          <cell r="K532">
            <v>163.6</v>
          </cell>
        </row>
        <row r="533">
          <cell r="B533" t="str">
            <v>0922398G</v>
          </cell>
          <cell r="C533" t="str">
            <v>LYC GUSTAVE EIFFEL</v>
          </cell>
          <cell r="D533" t="str">
            <v>RUEIL MALMAISON</v>
          </cell>
          <cell r="E533">
            <v>1314.5</v>
          </cell>
          <cell r="F533">
            <v>1059.2</v>
          </cell>
          <cell r="G533">
            <v>255.3</v>
          </cell>
          <cell r="H533">
            <v>0</v>
          </cell>
          <cell r="I533">
            <v>26.19</v>
          </cell>
          <cell r="J533">
            <v>1079.2</v>
          </cell>
          <cell r="K533">
            <v>209.11</v>
          </cell>
        </row>
        <row r="534">
          <cell r="B534" t="str">
            <v>0922427N</v>
          </cell>
          <cell r="C534" t="str">
            <v>LYC CLAUDE GARAMONT</v>
          </cell>
          <cell r="D534" t="str">
            <v>COLOMBES CEDEX</v>
          </cell>
          <cell r="E534">
            <v>1012.28</v>
          </cell>
          <cell r="F534">
            <v>826.75</v>
          </cell>
          <cell r="G534">
            <v>185.53</v>
          </cell>
          <cell r="H534">
            <v>2.58</v>
          </cell>
          <cell r="I534">
            <v>33.369999999999997</v>
          </cell>
          <cell r="J534">
            <v>826.75</v>
          </cell>
          <cell r="K534">
            <v>154.74</v>
          </cell>
        </row>
        <row r="535">
          <cell r="B535" t="str">
            <v>0922443F</v>
          </cell>
          <cell r="C535" t="str">
            <v>LYC ETIENNE-JULES MAREY</v>
          </cell>
          <cell r="D535" t="str">
            <v>BOULOGNE BILLANCOURT</v>
          </cell>
          <cell r="E535">
            <v>1178.02</v>
          </cell>
          <cell r="F535">
            <v>1041.0999999999999</v>
          </cell>
          <cell r="G535">
            <v>136.91999999999999</v>
          </cell>
          <cell r="H535">
            <v>0</v>
          </cell>
          <cell r="I535">
            <v>36.22</v>
          </cell>
          <cell r="J535">
            <v>1041.0999999999999</v>
          </cell>
          <cell r="K535">
            <v>100.7</v>
          </cell>
        </row>
        <row r="536">
          <cell r="B536" t="str">
            <v>0922464D</v>
          </cell>
          <cell r="C536" t="str">
            <v>LYC LOUISE MICHEL</v>
          </cell>
          <cell r="D536" t="str">
            <v>NANTERRE</v>
          </cell>
          <cell r="E536">
            <v>911.3</v>
          </cell>
          <cell r="F536">
            <v>790</v>
          </cell>
          <cell r="G536">
            <v>121.3</v>
          </cell>
          <cell r="H536">
            <v>0</v>
          </cell>
          <cell r="I536">
            <v>0.8</v>
          </cell>
          <cell r="J536">
            <v>790</v>
          </cell>
          <cell r="K536">
            <v>120.5</v>
          </cell>
        </row>
        <row r="537">
          <cell r="B537" t="str">
            <v>0922523T</v>
          </cell>
          <cell r="C537" t="str">
            <v>CLG LES BRUYERES</v>
          </cell>
          <cell r="D537" t="str">
            <v>COURBEVOIE</v>
          </cell>
          <cell r="E537">
            <v>702</v>
          </cell>
          <cell r="F537">
            <v>641.79999999999995</v>
          </cell>
          <cell r="G537">
            <v>60.2</v>
          </cell>
          <cell r="H537">
            <v>0</v>
          </cell>
          <cell r="I537">
            <v>0.5</v>
          </cell>
          <cell r="J537">
            <v>641.79999999999995</v>
          </cell>
          <cell r="K537">
            <v>59.200000000000102</v>
          </cell>
        </row>
        <row r="538">
          <cell r="B538" t="str">
            <v>0922565N</v>
          </cell>
          <cell r="C538" t="str">
            <v>CLG FRANCOIS TRUFFAUT</v>
          </cell>
          <cell r="D538" t="str">
            <v>ASNIERES SUR SEINE</v>
          </cell>
          <cell r="E538">
            <v>825</v>
          </cell>
          <cell r="F538">
            <v>765.9</v>
          </cell>
          <cell r="G538">
            <v>59.1</v>
          </cell>
          <cell r="H538">
            <v>0</v>
          </cell>
          <cell r="I538">
            <v>6</v>
          </cell>
          <cell r="J538">
            <v>765.9</v>
          </cell>
          <cell r="K538">
            <v>53.1</v>
          </cell>
        </row>
        <row r="539">
          <cell r="B539" t="str">
            <v>0922578C</v>
          </cell>
          <cell r="C539" t="str">
            <v>CLG GEORGES SEURAT</v>
          </cell>
          <cell r="D539" t="str">
            <v>COURBEVOIE</v>
          </cell>
          <cell r="E539">
            <v>676.5</v>
          </cell>
          <cell r="F539">
            <v>635.79</v>
          </cell>
          <cell r="G539">
            <v>40.71</v>
          </cell>
          <cell r="H539">
            <v>0</v>
          </cell>
          <cell r="I539">
            <v>3.91</v>
          </cell>
          <cell r="J539">
            <v>635.29</v>
          </cell>
          <cell r="K539">
            <v>37.299999999999997</v>
          </cell>
        </row>
        <row r="540">
          <cell r="B540" t="str">
            <v>0922579D</v>
          </cell>
          <cell r="C540" t="str">
            <v>CLG ECOLE DE DANSE OPERA DE PARIS</v>
          </cell>
          <cell r="D540" t="str">
            <v>NANTERRE</v>
          </cell>
          <cell r="E540">
            <v>163</v>
          </cell>
          <cell r="F540">
            <v>139.32</v>
          </cell>
          <cell r="G540">
            <v>23.68</v>
          </cell>
          <cell r="H540">
            <v>0</v>
          </cell>
          <cell r="I540">
            <v>6.33</v>
          </cell>
          <cell r="J540">
            <v>139.32</v>
          </cell>
          <cell r="K540">
            <v>17.350000000000001</v>
          </cell>
        </row>
        <row r="541">
          <cell r="B541" t="str">
            <v>0922595W</v>
          </cell>
          <cell r="C541" t="str">
            <v>CLG VINCENT VAN GOGH</v>
          </cell>
          <cell r="D541" t="str">
            <v>CLICHY</v>
          </cell>
          <cell r="E541">
            <v>672</v>
          </cell>
          <cell r="F541">
            <v>630</v>
          </cell>
          <cell r="G541">
            <v>42</v>
          </cell>
          <cell r="H541">
            <v>2</v>
          </cell>
          <cell r="I541">
            <v>6</v>
          </cell>
          <cell r="J541">
            <v>630</v>
          </cell>
          <cell r="K541">
            <v>36.5</v>
          </cell>
        </row>
        <row r="542">
          <cell r="B542" t="str">
            <v>0922610M</v>
          </cell>
          <cell r="C542" t="str">
            <v>CLG GEORGES MANDEL</v>
          </cell>
          <cell r="D542" t="str">
            <v>ISSY LES MOULINEAUX</v>
          </cell>
          <cell r="E542">
            <v>555.5</v>
          </cell>
          <cell r="F542">
            <v>509.5</v>
          </cell>
          <cell r="G542">
            <v>46</v>
          </cell>
          <cell r="H542">
            <v>1.5</v>
          </cell>
          <cell r="I542">
            <v>3</v>
          </cell>
          <cell r="J542">
            <v>511</v>
          </cell>
          <cell r="K542">
            <v>43</v>
          </cell>
        </row>
        <row r="543">
          <cell r="B543" t="str">
            <v>0922615T</v>
          </cell>
          <cell r="C543" t="str">
            <v>LYC LUCIE AUBRAC</v>
          </cell>
          <cell r="D543" t="str">
            <v>COURBEVOIE</v>
          </cell>
          <cell r="E543">
            <v>1338.31</v>
          </cell>
          <cell r="F543">
            <v>1137.3399999999999</v>
          </cell>
          <cell r="G543">
            <v>200.97</v>
          </cell>
          <cell r="H543">
            <v>3</v>
          </cell>
          <cell r="I543">
            <v>0</v>
          </cell>
          <cell r="J543">
            <v>1137.3399999999999</v>
          </cell>
          <cell r="K543">
            <v>169.77</v>
          </cell>
        </row>
        <row r="544">
          <cell r="B544" t="str">
            <v>0922629H</v>
          </cell>
          <cell r="C544" t="str">
            <v>CLG JEAN MERMOZ</v>
          </cell>
          <cell r="D544" t="str">
            <v>BOIS COLOMBES</v>
          </cell>
          <cell r="E544">
            <v>712</v>
          </cell>
          <cell r="F544">
            <v>661.3</v>
          </cell>
          <cell r="G544">
            <v>50.7</v>
          </cell>
          <cell r="H544">
            <v>0</v>
          </cell>
          <cell r="I544">
            <v>1.2</v>
          </cell>
          <cell r="J544">
            <v>661.3</v>
          </cell>
          <cell r="K544">
            <v>49.5</v>
          </cell>
        </row>
        <row r="545">
          <cell r="B545" t="str">
            <v>0922630J</v>
          </cell>
          <cell r="C545" t="str">
            <v>CLG LOUIS BLERIOT</v>
          </cell>
          <cell r="D545" t="str">
            <v>LEVALLOIS PERRET</v>
          </cell>
          <cell r="E545">
            <v>601</v>
          </cell>
          <cell r="F545">
            <v>573</v>
          </cell>
          <cell r="G545">
            <v>28</v>
          </cell>
          <cell r="H545">
            <v>0</v>
          </cell>
          <cell r="I545">
            <v>5.5</v>
          </cell>
          <cell r="J545">
            <v>573</v>
          </cell>
          <cell r="K545">
            <v>22.5</v>
          </cell>
        </row>
        <row r="546">
          <cell r="B546" t="str">
            <v>0922645A</v>
          </cell>
          <cell r="C546" t="str">
            <v>CLG LES CHAMPS PHILIPPE</v>
          </cell>
          <cell r="D546" t="str">
            <v>LA GARENNE COLOMBES</v>
          </cell>
          <cell r="E546">
            <v>563</v>
          </cell>
          <cell r="F546">
            <v>516.4</v>
          </cell>
          <cell r="G546">
            <v>46.6</v>
          </cell>
          <cell r="H546">
            <v>0</v>
          </cell>
          <cell r="I546">
            <v>13.1</v>
          </cell>
          <cell r="J546">
            <v>513.9</v>
          </cell>
          <cell r="K546">
            <v>36</v>
          </cell>
        </row>
        <row r="547">
          <cell r="B547" t="str">
            <v>0922662U</v>
          </cell>
          <cell r="C547" t="str">
            <v>CLG ROBERT PAPAREMBORDE</v>
          </cell>
          <cell r="D547" t="str">
            <v>COLOMBES</v>
          </cell>
          <cell r="E547">
            <v>499</v>
          </cell>
          <cell r="F547">
            <v>461</v>
          </cell>
          <cell r="G547">
            <v>38</v>
          </cell>
          <cell r="H547">
            <v>0</v>
          </cell>
          <cell r="I547">
            <v>8</v>
          </cell>
          <cell r="J547">
            <v>461</v>
          </cell>
          <cell r="K547">
            <v>30</v>
          </cell>
        </row>
        <row r="548">
          <cell r="B548" t="str">
            <v>0922701L</v>
          </cell>
          <cell r="C548" t="str">
            <v>CLG ARMANDE BEJART</v>
          </cell>
          <cell r="D548" t="str">
            <v>MEUDON</v>
          </cell>
          <cell r="E548">
            <v>720.67</v>
          </cell>
          <cell r="F548">
            <v>634.07000000000005</v>
          </cell>
          <cell r="G548">
            <v>86.6</v>
          </cell>
          <cell r="H548">
            <v>0</v>
          </cell>
          <cell r="I548">
            <v>1.1000000000000001</v>
          </cell>
          <cell r="J548">
            <v>634.07000000000005</v>
          </cell>
          <cell r="K548">
            <v>85.5</v>
          </cell>
        </row>
        <row r="549">
          <cell r="B549" t="str">
            <v>0922702M</v>
          </cell>
          <cell r="C549" t="str">
            <v>SES CLG ARMANDE BEJART</v>
          </cell>
          <cell r="D549" t="str">
            <v>MEUDON</v>
          </cell>
          <cell r="E549">
            <v>128.5</v>
          </cell>
          <cell r="F549">
            <v>120</v>
          </cell>
          <cell r="G549">
            <v>8.5</v>
          </cell>
          <cell r="H549">
            <v>0</v>
          </cell>
          <cell r="I549">
            <v>1</v>
          </cell>
          <cell r="J549">
            <v>120</v>
          </cell>
          <cell r="K549">
            <v>7.5</v>
          </cell>
        </row>
        <row r="550">
          <cell r="B550" t="str">
            <v>0922801V</v>
          </cell>
          <cell r="C550" t="str">
            <v>LYC SIMONE VEIL</v>
          </cell>
          <cell r="D550" t="str">
            <v>BOULOGNE BILLANCOURT</v>
          </cell>
          <cell r="E550">
            <v>747.14</v>
          </cell>
          <cell r="F550">
            <v>635</v>
          </cell>
          <cell r="G550">
            <v>112.14</v>
          </cell>
          <cell r="H550">
            <v>0</v>
          </cell>
          <cell r="I550">
            <v>7.59</v>
          </cell>
          <cell r="J550">
            <v>653</v>
          </cell>
          <cell r="K550">
            <v>104.55</v>
          </cell>
        </row>
        <row r="551">
          <cell r="B551" t="str">
            <v>0922867S</v>
          </cell>
          <cell r="C551" t="str">
            <v>LYC ECOLE EUROPEENNE DE PARIS LA D</v>
          </cell>
          <cell r="D551" t="str">
            <v>COURBEVOIE</v>
          </cell>
          <cell r="E551">
            <v>461.57</v>
          </cell>
          <cell r="F551">
            <v>380.48</v>
          </cell>
          <cell r="G551">
            <v>81.09</v>
          </cell>
          <cell r="H551">
            <v>0</v>
          </cell>
          <cell r="I551">
            <v>41.09</v>
          </cell>
          <cell r="J551">
            <v>380.48</v>
          </cell>
          <cell r="K551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Q114"/>
  <sheetViews>
    <sheetView showGridLines="0" showZeros="0" tabSelected="1" zoomScaleNormal="100" workbookViewId="0">
      <pane ySplit="4" topLeftCell="A5" activePane="bottomLeft" state="frozen"/>
      <selection activeCell="O60" sqref="O60:P60"/>
      <selection pane="bottomLeft" sqref="A1:Q1"/>
    </sheetView>
  </sheetViews>
  <sheetFormatPr baseColWidth="10" defaultColWidth="11.42578125" defaultRowHeight="12.75"/>
  <cols>
    <col min="1" max="1" width="10.140625" style="2" customWidth="1"/>
    <col min="2" max="2" width="19.5703125" style="3" bestFit="1" customWidth="1"/>
    <col min="3" max="3" width="28.5703125" style="4" customWidth="1"/>
    <col min="4" max="4" width="9.42578125" style="5" customWidth="1"/>
    <col min="5" max="5" width="9.85546875" style="5" customWidth="1"/>
    <col min="6" max="6" width="1.7109375" style="1" customWidth="1"/>
    <col min="7" max="7" width="10.7109375" style="29" customWidth="1"/>
    <col min="8" max="8" width="10.7109375" style="6" customWidth="1"/>
    <col min="9" max="9" width="9.42578125" style="2" customWidth="1"/>
    <col min="10" max="10" width="5.7109375" style="2" customWidth="1"/>
    <col min="11" max="11" width="7.7109375" style="2" customWidth="1"/>
    <col min="12" max="12" width="1.42578125" style="1" customWidth="1"/>
    <col min="13" max="13" width="10.140625" style="30" customWidth="1"/>
    <col min="14" max="14" width="10.140625" style="7" customWidth="1"/>
    <col min="15" max="15" width="9.42578125" style="7" customWidth="1"/>
    <col min="16" max="16" width="7.5703125" style="5" customWidth="1"/>
    <col min="17" max="17" width="7.7109375" style="5" customWidth="1"/>
    <col min="18" max="16384" width="11.42578125" style="1"/>
  </cols>
  <sheetData>
    <row r="1" spans="1:17" s="12" customFormat="1" ht="22.5" customHeight="1">
      <c r="A1" s="141" t="s">
        <v>386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3"/>
    </row>
    <row r="2" spans="1:17" s="12" customFormat="1" ht="22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s="16" customFormat="1" ht="39.75" customHeight="1">
      <c r="A3" s="13"/>
      <c r="B3" s="14"/>
      <c r="C3" s="15"/>
      <c r="D3" s="128"/>
      <c r="E3" s="125"/>
      <c r="G3" s="101" t="s">
        <v>229</v>
      </c>
      <c r="H3" s="101"/>
      <c r="I3" s="101"/>
      <c r="J3" s="101"/>
      <c r="K3" s="101"/>
      <c r="M3" s="144" t="s">
        <v>391</v>
      </c>
      <c r="N3" s="145"/>
      <c r="O3" s="145"/>
      <c r="P3" s="145"/>
      <c r="Q3" s="146"/>
    </row>
    <row r="4" spans="1:17" s="16" customFormat="1" ht="57.6" customHeight="1">
      <c r="A4" s="17" t="s">
        <v>0</v>
      </c>
      <c r="B4" s="18" t="s">
        <v>1</v>
      </c>
      <c r="C4" s="18" t="s">
        <v>2</v>
      </c>
      <c r="D4" s="18" t="s">
        <v>227</v>
      </c>
      <c r="E4" s="117" t="s">
        <v>228</v>
      </c>
      <c r="G4" s="19" t="s">
        <v>230</v>
      </c>
      <c r="H4" s="19" t="s">
        <v>231</v>
      </c>
      <c r="I4" s="20" t="s">
        <v>232</v>
      </c>
      <c r="J4" s="20" t="s">
        <v>234</v>
      </c>
      <c r="K4" s="17" t="s">
        <v>233</v>
      </c>
      <c r="M4" s="21" t="s">
        <v>230</v>
      </c>
      <c r="N4" s="21" t="s">
        <v>231</v>
      </c>
      <c r="O4" s="21" t="s">
        <v>232</v>
      </c>
      <c r="P4" s="117" t="s">
        <v>234</v>
      </c>
      <c r="Q4" s="17" t="s">
        <v>233</v>
      </c>
    </row>
    <row r="5" spans="1:17">
      <c r="A5" s="75" t="s">
        <v>12</v>
      </c>
      <c r="B5" s="76" t="s">
        <v>4</v>
      </c>
      <c r="C5" s="76" t="s">
        <v>13</v>
      </c>
      <c r="D5" s="73">
        <v>330</v>
      </c>
      <c r="E5" s="73">
        <v>335</v>
      </c>
      <c r="G5" s="69">
        <f t="shared" ref="G5:G36" si="0">SUM(H5:J5)</f>
        <v>375</v>
      </c>
      <c r="H5" s="86">
        <v>341</v>
      </c>
      <c r="I5" s="86">
        <v>29</v>
      </c>
      <c r="J5" s="73">
        <v>5</v>
      </c>
      <c r="K5" s="74">
        <f>I5/(G5-J5)</f>
        <v>7.8378378378378383E-2</v>
      </c>
      <c r="M5" s="69">
        <f t="shared" ref="M5:M36" si="1">SUM(N5:P5)</f>
        <v>375.75</v>
      </c>
      <c r="N5" s="86">
        <v>348.5</v>
      </c>
      <c r="O5" s="86">
        <v>22.25</v>
      </c>
      <c r="P5" s="121">
        <v>5</v>
      </c>
      <c r="Q5" s="74">
        <f t="shared" ref="Q5:Q36" si="2">O5/(M5-P5)</f>
        <v>6.0013486176668913E-2</v>
      </c>
    </row>
    <row r="6" spans="1:17">
      <c r="A6" s="75" t="s">
        <v>10</v>
      </c>
      <c r="B6" s="76" t="s">
        <v>4</v>
      </c>
      <c r="C6" s="76" t="s">
        <v>11</v>
      </c>
      <c r="D6" s="73">
        <v>693</v>
      </c>
      <c r="E6" s="73">
        <v>688</v>
      </c>
      <c r="G6" s="69">
        <f t="shared" si="0"/>
        <v>758</v>
      </c>
      <c r="H6" s="86">
        <v>691</v>
      </c>
      <c r="I6" s="86">
        <v>56</v>
      </c>
      <c r="J6" s="73">
        <v>11</v>
      </c>
      <c r="K6" s="74">
        <f t="shared" ref="K6:K36" si="3">I6/(G6-J6)</f>
        <v>7.4966532797858101E-2</v>
      </c>
      <c r="M6" s="69">
        <f t="shared" si="1"/>
        <v>755</v>
      </c>
      <c r="N6" s="86">
        <v>696.9</v>
      </c>
      <c r="O6" s="86">
        <v>47.1</v>
      </c>
      <c r="P6" s="121">
        <v>11</v>
      </c>
      <c r="Q6" s="74">
        <f t="shared" si="2"/>
        <v>6.3306451612903228E-2</v>
      </c>
    </row>
    <row r="7" spans="1:17">
      <c r="A7" s="75" t="s">
        <v>8</v>
      </c>
      <c r="B7" s="76" t="s">
        <v>4</v>
      </c>
      <c r="C7" s="76" t="s">
        <v>9</v>
      </c>
      <c r="D7" s="73">
        <v>586</v>
      </c>
      <c r="E7" s="73">
        <v>573</v>
      </c>
      <c r="G7" s="69">
        <f t="shared" si="0"/>
        <v>655</v>
      </c>
      <c r="H7" s="86">
        <v>578</v>
      </c>
      <c r="I7" s="86">
        <v>68</v>
      </c>
      <c r="J7" s="73">
        <v>9</v>
      </c>
      <c r="K7" s="74">
        <f t="shared" si="3"/>
        <v>0.10526315789473684</v>
      </c>
      <c r="M7" s="69">
        <f t="shared" si="1"/>
        <v>638.79999999999995</v>
      </c>
      <c r="N7" s="86">
        <v>571.54999999999995</v>
      </c>
      <c r="O7" s="86">
        <v>58.25</v>
      </c>
      <c r="P7" s="121">
        <v>9</v>
      </c>
      <c r="Q7" s="74">
        <f t="shared" si="2"/>
        <v>9.2489679263258184E-2</v>
      </c>
    </row>
    <row r="8" spans="1:17">
      <c r="A8" s="75" t="s">
        <v>6</v>
      </c>
      <c r="B8" s="76" t="s">
        <v>4</v>
      </c>
      <c r="C8" s="76" t="s">
        <v>7</v>
      </c>
      <c r="D8" s="73">
        <v>478</v>
      </c>
      <c r="E8" s="73">
        <v>472</v>
      </c>
      <c r="G8" s="69">
        <f t="shared" si="0"/>
        <v>563</v>
      </c>
      <c r="H8" s="86">
        <v>508</v>
      </c>
      <c r="I8" s="86">
        <v>47</v>
      </c>
      <c r="J8" s="73">
        <v>8</v>
      </c>
      <c r="K8" s="74">
        <f t="shared" si="3"/>
        <v>8.468468468468468E-2</v>
      </c>
      <c r="M8" s="69">
        <f t="shared" si="1"/>
        <v>536.9</v>
      </c>
      <c r="N8" s="86">
        <v>504.15</v>
      </c>
      <c r="O8" s="86">
        <v>24.75</v>
      </c>
      <c r="P8" s="121">
        <v>8</v>
      </c>
      <c r="Q8" s="74">
        <f t="shared" si="2"/>
        <v>4.6795235394214409E-2</v>
      </c>
    </row>
    <row r="9" spans="1:17">
      <c r="A9" s="75" t="s">
        <v>3</v>
      </c>
      <c r="B9" s="76" t="s">
        <v>4</v>
      </c>
      <c r="C9" s="76" t="s">
        <v>5</v>
      </c>
      <c r="D9" s="73">
        <v>620</v>
      </c>
      <c r="E9" s="73">
        <v>618</v>
      </c>
      <c r="G9" s="69">
        <f t="shared" si="0"/>
        <v>676</v>
      </c>
      <c r="H9" s="86">
        <v>626</v>
      </c>
      <c r="I9" s="86">
        <v>40</v>
      </c>
      <c r="J9" s="73">
        <v>10</v>
      </c>
      <c r="K9" s="74">
        <f t="shared" si="3"/>
        <v>6.006006006006006E-2</v>
      </c>
      <c r="M9" s="69">
        <f t="shared" si="1"/>
        <v>674.2</v>
      </c>
      <c r="N9" s="86">
        <v>624.70000000000005</v>
      </c>
      <c r="O9" s="86">
        <v>39.5</v>
      </c>
      <c r="P9" s="73">
        <v>10</v>
      </c>
      <c r="Q9" s="74">
        <f t="shared" si="2"/>
        <v>5.9470039144835889E-2</v>
      </c>
    </row>
    <row r="10" spans="1:17">
      <c r="A10" s="75" t="s">
        <v>19</v>
      </c>
      <c r="B10" s="76" t="s">
        <v>15</v>
      </c>
      <c r="C10" s="76" t="s">
        <v>20</v>
      </c>
      <c r="D10" s="73">
        <v>765</v>
      </c>
      <c r="E10" s="73">
        <v>766</v>
      </c>
      <c r="G10" s="69">
        <f t="shared" si="0"/>
        <v>892</v>
      </c>
      <c r="H10" s="86">
        <v>788</v>
      </c>
      <c r="I10" s="86">
        <v>93</v>
      </c>
      <c r="J10" s="73">
        <v>11</v>
      </c>
      <c r="K10" s="74">
        <f t="shared" si="3"/>
        <v>0.10556186152099886</v>
      </c>
      <c r="M10" s="69">
        <f t="shared" si="1"/>
        <v>891.9</v>
      </c>
      <c r="N10" s="86">
        <v>814.4</v>
      </c>
      <c r="O10" s="86">
        <v>66.5</v>
      </c>
      <c r="P10" s="121">
        <v>11</v>
      </c>
      <c r="Q10" s="74">
        <f t="shared" si="2"/>
        <v>7.5490975139062319E-2</v>
      </c>
    </row>
    <row r="11" spans="1:17">
      <c r="A11" s="75" t="s">
        <v>17</v>
      </c>
      <c r="B11" s="76" t="s">
        <v>15</v>
      </c>
      <c r="C11" s="76" t="s">
        <v>18</v>
      </c>
      <c r="D11" s="73">
        <v>573</v>
      </c>
      <c r="E11" s="73">
        <v>573</v>
      </c>
      <c r="G11" s="69">
        <f t="shared" si="0"/>
        <v>721</v>
      </c>
      <c r="H11" s="86">
        <v>644</v>
      </c>
      <c r="I11" s="86">
        <v>68</v>
      </c>
      <c r="J11" s="73">
        <v>9</v>
      </c>
      <c r="K11" s="74">
        <f t="shared" si="3"/>
        <v>9.5505617977528087E-2</v>
      </c>
      <c r="M11" s="69">
        <f t="shared" si="1"/>
        <v>713.4</v>
      </c>
      <c r="N11" s="86">
        <v>653.4</v>
      </c>
      <c r="O11" s="86">
        <v>51</v>
      </c>
      <c r="P11" s="121">
        <v>9</v>
      </c>
      <c r="Q11" s="74">
        <f t="shared" si="2"/>
        <v>7.2402044293015333E-2</v>
      </c>
    </row>
    <row r="12" spans="1:17">
      <c r="A12" s="75" t="s">
        <v>14</v>
      </c>
      <c r="B12" s="76" t="s">
        <v>15</v>
      </c>
      <c r="C12" s="76" t="s">
        <v>16</v>
      </c>
      <c r="D12" s="73">
        <v>561</v>
      </c>
      <c r="E12" s="73">
        <v>561</v>
      </c>
      <c r="G12" s="69">
        <f t="shared" si="0"/>
        <v>747</v>
      </c>
      <c r="H12" s="86">
        <v>673</v>
      </c>
      <c r="I12" s="86">
        <v>65</v>
      </c>
      <c r="J12" s="73">
        <v>9</v>
      </c>
      <c r="K12" s="74">
        <f t="shared" si="3"/>
        <v>8.8075880758807581E-2</v>
      </c>
      <c r="M12" s="69">
        <f t="shared" si="1"/>
        <v>744</v>
      </c>
      <c r="N12" s="86">
        <v>658.1</v>
      </c>
      <c r="O12" s="86">
        <v>76.900000000000006</v>
      </c>
      <c r="P12" s="121">
        <v>9</v>
      </c>
      <c r="Q12" s="74">
        <f t="shared" si="2"/>
        <v>0.10462585034013606</v>
      </c>
    </row>
    <row r="13" spans="1:17">
      <c r="A13" s="75" t="s">
        <v>21</v>
      </c>
      <c r="B13" s="76" t="s">
        <v>15</v>
      </c>
      <c r="C13" s="76" t="s">
        <v>22</v>
      </c>
      <c r="D13" s="73">
        <v>747</v>
      </c>
      <c r="E13" s="73">
        <v>719</v>
      </c>
      <c r="G13" s="69">
        <f t="shared" si="0"/>
        <v>835</v>
      </c>
      <c r="H13" s="86">
        <v>774.4</v>
      </c>
      <c r="I13" s="86">
        <v>48.600000000000023</v>
      </c>
      <c r="J13" s="73">
        <v>12</v>
      </c>
      <c r="K13" s="74">
        <f t="shared" si="3"/>
        <v>5.9052247873633078E-2</v>
      </c>
      <c r="M13" s="69">
        <f t="shared" si="1"/>
        <v>831</v>
      </c>
      <c r="N13" s="86">
        <v>765.9</v>
      </c>
      <c r="O13" s="86">
        <v>53.1</v>
      </c>
      <c r="P13" s="121">
        <v>12</v>
      </c>
      <c r="Q13" s="74">
        <f t="shared" si="2"/>
        <v>6.4835164835164841E-2</v>
      </c>
    </row>
    <row r="14" spans="1:17">
      <c r="A14" s="75" t="s">
        <v>28</v>
      </c>
      <c r="B14" s="76" t="s">
        <v>24</v>
      </c>
      <c r="C14" s="76" t="s">
        <v>29</v>
      </c>
      <c r="D14" s="73">
        <v>380</v>
      </c>
      <c r="E14" s="73">
        <v>376</v>
      </c>
      <c r="G14" s="69">
        <f t="shared" si="0"/>
        <v>513</v>
      </c>
      <c r="H14" s="86">
        <v>460</v>
      </c>
      <c r="I14" s="86">
        <v>46</v>
      </c>
      <c r="J14" s="73">
        <v>7</v>
      </c>
      <c r="K14" s="74">
        <f t="shared" si="3"/>
        <v>9.0909090909090912E-2</v>
      </c>
      <c r="M14" s="69">
        <f t="shared" si="1"/>
        <v>510</v>
      </c>
      <c r="N14" s="86">
        <v>462.5</v>
      </c>
      <c r="O14" s="86">
        <v>40.5</v>
      </c>
      <c r="P14" s="116">
        <v>7</v>
      </c>
      <c r="Q14" s="74">
        <f t="shared" si="2"/>
        <v>8.0516898608349902E-2</v>
      </c>
    </row>
    <row r="15" spans="1:17">
      <c r="A15" s="75" t="s">
        <v>26</v>
      </c>
      <c r="B15" s="76" t="s">
        <v>24</v>
      </c>
      <c r="C15" s="76" t="s">
        <v>27</v>
      </c>
      <c r="D15" s="73">
        <v>492</v>
      </c>
      <c r="E15" s="73">
        <v>490</v>
      </c>
      <c r="G15" s="69">
        <f t="shared" si="0"/>
        <v>673</v>
      </c>
      <c r="H15" s="86">
        <v>589</v>
      </c>
      <c r="I15" s="86">
        <v>77</v>
      </c>
      <c r="J15" s="73">
        <v>7</v>
      </c>
      <c r="K15" s="74">
        <f t="shared" si="3"/>
        <v>0.11561561561561562</v>
      </c>
      <c r="M15" s="69">
        <f t="shared" si="1"/>
        <v>658.5</v>
      </c>
      <c r="N15" s="86">
        <v>586</v>
      </c>
      <c r="O15" s="86">
        <v>65.5</v>
      </c>
      <c r="P15" s="121">
        <v>7</v>
      </c>
      <c r="Q15" s="74">
        <f t="shared" si="2"/>
        <v>0.10053722179585571</v>
      </c>
    </row>
    <row r="16" spans="1:17">
      <c r="A16" s="75" t="s">
        <v>23</v>
      </c>
      <c r="B16" s="76" t="s">
        <v>24</v>
      </c>
      <c r="C16" s="76" t="s">
        <v>25</v>
      </c>
      <c r="D16" s="73">
        <v>533</v>
      </c>
      <c r="E16" s="73">
        <v>525</v>
      </c>
      <c r="G16" s="69">
        <f t="shared" si="0"/>
        <v>647</v>
      </c>
      <c r="H16" s="86">
        <v>584</v>
      </c>
      <c r="I16" s="86">
        <v>54</v>
      </c>
      <c r="J16" s="73">
        <v>9</v>
      </c>
      <c r="K16" s="74">
        <f t="shared" si="3"/>
        <v>8.4639498432601878E-2</v>
      </c>
      <c r="M16" s="69">
        <f t="shared" si="1"/>
        <v>659.5</v>
      </c>
      <c r="N16" s="86">
        <v>586</v>
      </c>
      <c r="O16" s="86">
        <v>64.5</v>
      </c>
      <c r="P16" s="73">
        <v>9</v>
      </c>
      <c r="Q16" s="74">
        <f t="shared" si="2"/>
        <v>9.9154496541122211E-2</v>
      </c>
    </row>
    <row r="17" spans="1:17">
      <c r="A17" s="75" t="s">
        <v>30</v>
      </c>
      <c r="B17" s="76" t="s">
        <v>31</v>
      </c>
      <c r="C17" s="76" t="s">
        <v>32</v>
      </c>
      <c r="D17" s="73">
        <v>656</v>
      </c>
      <c r="E17" s="73">
        <v>670</v>
      </c>
      <c r="G17" s="69">
        <f t="shared" si="0"/>
        <v>709</v>
      </c>
      <c r="H17" s="86">
        <v>640</v>
      </c>
      <c r="I17" s="86">
        <v>59</v>
      </c>
      <c r="J17" s="73">
        <v>10</v>
      </c>
      <c r="K17" s="74">
        <f t="shared" si="3"/>
        <v>8.4406294706723894E-2</v>
      </c>
      <c r="M17" s="69">
        <f t="shared" si="1"/>
        <v>710</v>
      </c>
      <c r="N17" s="86">
        <v>639</v>
      </c>
      <c r="O17" s="86">
        <v>61</v>
      </c>
      <c r="P17" s="121">
        <v>10</v>
      </c>
      <c r="Q17" s="74">
        <f t="shared" si="2"/>
        <v>8.7142857142857147E-2</v>
      </c>
    </row>
    <row r="18" spans="1:17">
      <c r="A18" s="75" t="s">
        <v>33</v>
      </c>
      <c r="B18" s="76" t="s">
        <v>31</v>
      </c>
      <c r="C18" s="76" t="s">
        <v>34</v>
      </c>
      <c r="D18" s="73">
        <v>655</v>
      </c>
      <c r="E18" s="73">
        <v>684</v>
      </c>
      <c r="G18" s="69">
        <f t="shared" si="0"/>
        <v>716</v>
      </c>
      <c r="H18" s="86">
        <v>654</v>
      </c>
      <c r="I18" s="86">
        <v>52</v>
      </c>
      <c r="J18" s="73">
        <v>10</v>
      </c>
      <c r="K18" s="74">
        <f t="shared" si="3"/>
        <v>7.3654390934844188E-2</v>
      </c>
      <c r="M18" s="69">
        <f t="shared" si="1"/>
        <v>720.8</v>
      </c>
      <c r="N18" s="86">
        <v>661.3</v>
      </c>
      <c r="O18" s="86">
        <v>49.5</v>
      </c>
      <c r="P18" s="121">
        <v>10</v>
      </c>
      <c r="Q18" s="74">
        <f t="shared" si="2"/>
        <v>6.9639842431063595E-2</v>
      </c>
    </row>
    <row r="19" spans="1:17">
      <c r="A19" s="75" t="s">
        <v>42</v>
      </c>
      <c r="B19" s="76" t="s">
        <v>36</v>
      </c>
      <c r="C19" s="76" t="s">
        <v>43</v>
      </c>
      <c r="D19" s="73">
        <v>588</v>
      </c>
      <c r="E19" s="73">
        <v>589</v>
      </c>
      <c r="G19" s="69">
        <f t="shared" si="0"/>
        <v>668</v>
      </c>
      <c r="H19" s="86">
        <v>602</v>
      </c>
      <c r="I19" s="86">
        <v>56</v>
      </c>
      <c r="J19" s="73">
        <v>10</v>
      </c>
      <c r="K19" s="74">
        <f t="shared" si="3"/>
        <v>8.5106382978723402E-2</v>
      </c>
      <c r="M19" s="69">
        <f t="shared" si="1"/>
        <v>655.28</v>
      </c>
      <c r="N19" s="86">
        <v>586.9</v>
      </c>
      <c r="O19" s="86">
        <v>58.38</v>
      </c>
      <c r="P19" s="121">
        <v>10</v>
      </c>
      <c r="Q19" s="74">
        <f t="shared" si="2"/>
        <v>9.0472353087031998E-2</v>
      </c>
    </row>
    <row r="20" spans="1:17">
      <c r="A20" s="75" t="s">
        <v>40</v>
      </c>
      <c r="B20" s="76" t="s">
        <v>36</v>
      </c>
      <c r="C20" s="76" t="s">
        <v>41</v>
      </c>
      <c r="D20" s="73">
        <v>536</v>
      </c>
      <c r="E20" s="73">
        <v>499</v>
      </c>
      <c r="G20" s="69">
        <f t="shared" si="0"/>
        <v>672</v>
      </c>
      <c r="H20" s="86">
        <v>603</v>
      </c>
      <c r="I20" s="86">
        <v>61</v>
      </c>
      <c r="J20" s="73">
        <v>8</v>
      </c>
      <c r="K20" s="74">
        <f t="shared" si="3"/>
        <v>9.1867469879518077E-2</v>
      </c>
      <c r="M20" s="69">
        <f t="shared" si="1"/>
        <v>666.27</v>
      </c>
      <c r="N20" s="86">
        <v>617.27</v>
      </c>
      <c r="O20" s="86">
        <v>41</v>
      </c>
      <c r="P20" s="121">
        <v>8</v>
      </c>
      <c r="Q20" s="74">
        <f t="shared" si="2"/>
        <v>6.2284472936636942E-2</v>
      </c>
    </row>
    <row r="21" spans="1:17">
      <c r="A21" s="75" t="s">
        <v>38</v>
      </c>
      <c r="B21" s="76" t="s">
        <v>36</v>
      </c>
      <c r="C21" s="76" t="s">
        <v>39</v>
      </c>
      <c r="D21" s="73">
        <v>435</v>
      </c>
      <c r="E21" s="73">
        <v>436</v>
      </c>
      <c r="G21" s="69">
        <f t="shared" si="0"/>
        <v>534</v>
      </c>
      <c r="H21" s="86">
        <v>470</v>
      </c>
      <c r="I21" s="86">
        <v>57</v>
      </c>
      <c r="J21" s="73">
        <v>7</v>
      </c>
      <c r="K21" s="74">
        <f t="shared" si="3"/>
        <v>0.10815939278937381</v>
      </c>
      <c r="M21" s="69">
        <f t="shared" si="1"/>
        <v>535</v>
      </c>
      <c r="N21" s="86">
        <v>472</v>
      </c>
      <c r="O21" s="86">
        <v>56</v>
      </c>
      <c r="P21" s="121">
        <v>7</v>
      </c>
      <c r="Q21" s="74">
        <f t="shared" si="2"/>
        <v>0.10606060606060606</v>
      </c>
    </row>
    <row r="22" spans="1:17">
      <c r="A22" s="75" t="s">
        <v>35</v>
      </c>
      <c r="B22" s="76" t="s">
        <v>36</v>
      </c>
      <c r="C22" s="76" t="s">
        <v>37</v>
      </c>
      <c r="D22" s="73">
        <v>716</v>
      </c>
      <c r="E22" s="73">
        <v>725</v>
      </c>
      <c r="G22" s="69">
        <f t="shared" si="0"/>
        <v>771</v>
      </c>
      <c r="H22" s="86">
        <v>702</v>
      </c>
      <c r="I22" s="86">
        <v>57</v>
      </c>
      <c r="J22" s="73">
        <v>12</v>
      </c>
      <c r="K22" s="74">
        <f t="shared" si="3"/>
        <v>7.5098814229249009E-2</v>
      </c>
      <c r="M22" s="69">
        <f t="shared" si="1"/>
        <v>767.5</v>
      </c>
      <c r="N22" s="86">
        <v>696</v>
      </c>
      <c r="O22" s="86">
        <v>59.5</v>
      </c>
      <c r="P22" s="121">
        <v>12</v>
      </c>
      <c r="Q22" s="74">
        <f t="shared" si="2"/>
        <v>7.8755790866975511E-2</v>
      </c>
    </row>
    <row r="23" spans="1:17">
      <c r="A23" s="75" t="s">
        <v>44</v>
      </c>
      <c r="B23" s="76" t="s">
        <v>45</v>
      </c>
      <c r="C23" s="76" t="s">
        <v>46</v>
      </c>
      <c r="D23" s="73">
        <v>688</v>
      </c>
      <c r="E23" s="73">
        <v>665</v>
      </c>
      <c r="G23" s="69">
        <f t="shared" si="0"/>
        <v>758</v>
      </c>
      <c r="H23" s="86">
        <v>687</v>
      </c>
      <c r="I23" s="86">
        <v>60</v>
      </c>
      <c r="J23" s="73">
        <v>11</v>
      </c>
      <c r="K23" s="74">
        <f t="shared" si="3"/>
        <v>8.0321285140562249E-2</v>
      </c>
      <c r="M23" s="69">
        <f t="shared" si="1"/>
        <v>737.4</v>
      </c>
      <c r="N23" s="86">
        <v>666.3</v>
      </c>
      <c r="O23" s="86">
        <v>60.1</v>
      </c>
      <c r="P23" s="121">
        <v>11</v>
      </c>
      <c r="Q23" s="74">
        <f t="shared" si="2"/>
        <v>8.2736784140969161E-2</v>
      </c>
    </row>
    <row r="24" spans="1:17">
      <c r="A24" s="75" t="s">
        <v>52</v>
      </c>
      <c r="B24" s="76" t="s">
        <v>48</v>
      </c>
      <c r="C24" s="76" t="s">
        <v>53</v>
      </c>
      <c r="D24" s="73">
        <v>581</v>
      </c>
      <c r="E24" s="73">
        <v>571</v>
      </c>
      <c r="G24" s="69">
        <f t="shared" si="0"/>
        <v>654</v>
      </c>
      <c r="H24" s="86">
        <v>585</v>
      </c>
      <c r="I24" s="86">
        <v>60</v>
      </c>
      <c r="J24" s="73">
        <v>9</v>
      </c>
      <c r="K24" s="74">
        <f t="shared" si="3"/>
        <v>9.3023255813953487E-2</v>
      </c>
      <c r="M24" s="69">
        <f t="shared" si="1"/>
        <v>622.5</v>
      </c>
      <c r="N24" s="86">
        <v>576.5</v>
      </c>
      <c r="O24" s="86">
        <v>37</v>
      </c>
      <c r="P24" s="73">
        <v>9</v>
      </c>
      <c r="Q24" s="74">
        <f t="shared" si="2"/>
        <v>6.0309698451507743E-2</v>
      </c>
    </row>
    <row r="25" spans="1:17">
      <c r="A25" s="75" t="s">
        <v>50</v>
      </c>
      <c r="B25" s="76" t="s">
        <v>48</v>
      </c>
      <c r="C25" s="76" t="s">
        <v>51</v>
      </c>
      <c r="D25" s="73">
        <v>304</v>
      </c>
      <c r="E25" s="73">
        <v>295</v>
      </c>
      <c r="G25" s="69">
        <f t="shared" si="0"/>
        <v>450</v>
      </c>
      <c r="H25" s="86">
        <v>396</v>
      </c>
      <c r="I25" s="86">
        <v>49</v>
      </c>
      <c r="J25" s="73">
        <v>5</v>
      </c>
      <c r="K25" s="74">
        <f t="shared" si="3"/>
        <v>0.1101123595505618</v>
      </c>
      <c r="M25" s="69">
        <f t="shared" si="1"/>
        <v>450.4</v>
      </c>
      <c r="N25" s="86">
        <v>402.7</v>
      </c>
      <c r="O25" s="86">
        <v>42.7</v>
      </c>
      <c r="P25" s="73">
        <v>5</v>
      </c>
      <c r="Q25" s="74">
        <f t="shared" si="2"/>
        <v>9.5868881903906605E-2</v>
      </c>
    </row>
    <row r="26" spans="1:17">
      <c r="A26" s="75" t="s">
        <v>47</v>
      </c>
      <c r="B26" s="76" t="s">
        <v>48</v>
      </c>
      <c r="C26" s="76" t="s">
        <v>49</v>
      </c>
      <c r="D26" s="73">
        <v>290</v>
      </c>
      <c r="E26" s="73">
        <v>291</v>
      </c>
      <c r="G26" s="69">
        <f t="shared" si="0"/>
        <v>423</v>
      </c>
      <c r="H26" s="86">
        <v>383</v>
      </c>
      <c r="I26" s="86">
        <v>35</v>
      </c>
      <c r="J26" s="73">
        <v>5</v>
      </c>
      <c r="K26" s="74">
        <f t="shared" si="3"/>
        <v>8.3732057416267949E-2</v>
      </c>
      <c r="M26" s="69">
        <f t="shared" si="1"/>
        <v>422</v>
      </c>
      <c r="N26" s="86">
        <v>375.8</v>
      </c>
      <c r="O26" s="86">
        <v>41.2</v>
      </c>
      <c r="P26" s="73">
        <v>5</v>
      </c>
      <c r="Q26" s="74">
        <f t="shared" si="2"/>
        <v>9.8800959232613922E-2</v>
      </c>
    </row>
    <row r="27" spans="1:17">
      <c r="A27" s="75" t="s">
        <v>57</v>
      </c>
      <c r="B27" s="76" t="s">
        <v>55</v>
      </c>
      <c r="C27" s="76" t="s">
        <v>58</v>
      </c>
      <c r="D27" s="73">
        <v>499</v>
      </c>
      <c r="E27" s="73">
        <v>503</v>
      </c>
      <c r="G27" s="69">
        <f t="shared" si="0"/>
        <v>537</v>
      </c>
      <c r="H27" s="86">
        <v>483</v>
      </c>
      <c r="I27" s="86">
        <v>46</v>
      </c>
      <c r="J27" s="73">
        <v>8</v>
      </c>
      <c r="K27" s="74">
        <f t="shared" si="3"/>
        <v>8.6956521739130432E-2</v>
      </c>
      <c r="M27" s="69">
        <f t="shared" si="1"/>
        <v>556.9</v>
      </c>
      <c r="N27" s="86">
        <v>514.70000000000005</v>
      </c>
      <c r="O27" s="86">
        <v>34.199999999999903</v>
      </c>
      <c r="P27" s="121">
        <v>8</v>
      </c>
      <c r="Q27" s="74">
        <f t="shared" si="2"/>
        <v>6.2306431043905819E-2</v>
      </c>
    </row>
    <row r="28" spans="1:17">
      <c r="A28" s="75" t="s">
        <v>54</v>
      </c>
      <c r="B28" s="76" t="s">
        <v>55</v>
      </c>
      <c r="C28" s="76" t="s">
        <v>56</v>
      </c>
      <c r="D28" s="73">
        <v>589</v>
      </c>
      <c r="E28" s="73">
        <v>562</v>
      </c>
      <c r="G28" s="69">
        <f t="shared" si="0"/>
        <v>638</v>
      </c>
      <c r="H28" s="86">
        <v>576</v>
      </c>
      <c r="I28" s="86">
        <v>53</v>
      </c>
      <c r="J28" s="73">
        <v>9</v>
      </c>
      <c r="K28" s="74">
        <f t="shared" si="3"/>
        <v>8.4260731319554846E-2</v>
      </c>
      <c r="M28" s="69">
        <f t="shared" si="1"/>
        <v>623.5</v>
      </c>
      <c r="N28" s="86">
        <v>576</v>
      </c>
      <c r="O28" s="86">
        <v>38.5</v>
      </c>
      <c r="P28" s="73">
        <v>9</v>
      </c>
      <c r="Q28" s="74">
        <f t="shared" si="2"/>
        <v>6.2652563059397884E-2</v>
      </c>
    </row>
    <row r="29" spans="1:17">
      <c r="A29" s="75" t="s">
        <v>59</v>
      </c>
      <c r="B29" s="76" t="s">
        <v>60</v>
      </c>
      <c r="C29" s="76" t="s">
        <v>61</v>
      </c>
      <c r="D29" s="73">
        <v>596</v>
      </c>
      <c r="E29" s="73">
        <v>598</v>
      </c>
      <c r="G29" s="69">
        <f t="shared" si="0"/>
        <v>663.5</v>
      </c>
      <c r="H29" s="86">
        <v>608</v>
      </c>
      <c r="I29" s="86">
        <v>45.5</v>
      </c>
      <c r="J29" s="73">
        <v>10</v>
      </c>
      <c r="K29" s="74">
        <f t="shared" si="3"/>
        <v>6.9625095638867637E-2</v>
      </c>
      <c r="M29" s="69">
        <f t="shared" si="1"/>
        <v>660.75</v>
      </c>
      <c r="N29" s="86">
        <v>602.70000000000005</v>
      </c>
      <c r="O29" s="86">
        <v>46.3</v>
      </c>
      <c r="P29" s="86">
        <v>11.75</v>
      </c>
      <c r="Q29" s="74">
        <f t="shared" si="2"/>
        <v>7.1340523882896759E-2</v>
      </c>
    </row>
    <row r="30" spans="1:17">
      <c r="A30" s="75" t="s">
        <v>67</v>
      </c>
      <c r="B30" s="76" t="s">
        <v>63</v>
      </c>
      <c r="C30" s="76" t="s">
        <v>68</v>
      </c>
      <c r="D30" s="73">
        <v>619</v>
      </c>
      <c r="E30" s="73">
        <v>601</v>
      </c>
      <c r="G30" s="69">
        <f t="shared" si="0"/>
        <v>758</v>
      </c>
      <c r="H30" s="86">
        <v>665</v>
      </c>
      <c r="I30" s="86">
        <v>83</v>
      </c>
      <c r="J30" s="73">
        <v>10</v>
      </c>
      <c r="K30" s="74">
        <f t="shared" si="3"/>
        <v>0.11096256684491979</v>
      </c>
      <c r="M30" s="69">
        <f t="shared" si="1"/>
        <v>781.5</v>
      </c>
      <c r="N30" s="86">
        <v>710.5</v>
      </c>
      <c r="O30" s="86">
        <v>61</v>
      </c>
      <c r="P30" s="73">
        <v>10</v>
      </c>
      <c r="Q30" s="74">
        <f t="shared" si="2"/>
        <v>7.9066753078418664E-2</v>
      </c>
    </row>
    <row r="31" spans="1:17">
      <c r="A31" s="75" t="s">
        <v>65</v>
      </c>
      <c r="B31" s="76" t="s">
        <v>63</v>
      </c>
      <c r="C31" s="76" t="s">
        <v>66</v>
      </c>
      <c r="D31" s="73">
        <v>714</v>
      </c>
      <c r="E31" s="73">
        <v>707</v>
      </c>
      <c r="G31" s="69">
        <f t="shared" si="0"/>
        <v>750</v>
      </c>
      <c r="H31" s="86">
        <v>672</v>
      </c>
      <c r="I31" s="86">
        <v>67</v>
      </c>
      <c r="J31" s="73">
        <v>11</v>
      </c>
      <c r="K31" s="74">
        <f t="shared" si="3"/>
        <v>9.0663058186738837E-2</v>
      </c>
      <c r="M31" s="69">
        <f t="shared" si="1"/>
        <v>741.5</v>
      </c>
      <c r="N31" s="86">
        <v>666</v>
      </c>
      <c r="O31" s="86">
        <v>64.5</v>
      </c>
      <c r="P31" s="73">
        <v>11</v>
      </c>
      <c r="Q31" s="74">
        <f t="shared" si="2"/>
        <v>8.8295687885010271E-2</v>
      </c>
    </row>
    <row r="32" spans="1:17">
      <c r="A32" s="75" t="s">
        <v>62</v>
      </c>
      <c r="B32" s="76" t="s">
        <v>63</v>
      </c>
      <c r="C32" s="76" t="s">
        <v>64</v>
      </c>
      <c r="D32" s="73">
        <v>818</v>
      </c>
      <c r="E32" s="73">
        <v>810</v>
      </c>
      <c r="G32" s="69">
        <f t="shared" si="0"/>
        <v>849.5</v>
      </c>
      <c r="H32" s="86">
        <v>744</v>
      </c>
      <c r="I32" s="86">
        <v>92.5</v>
      </c>
      <c r="J32" s="73">
        <v>13</v>
      </c>
      <c r="K32" s="74">
        <f t="shared" si="3"/>
        <v>0.11057979677226538</v>
      </c>
      <c r="M32" s="69">
        <f t="shared" si="1"/>
        <v>847</v>
      </c>
      <c r="N32" s="86">
        <v>746.5</v>
      </c>
      <c r="O32" s="86">
        <v>87.5</v>
      </c>
      <c r="P32" s="73">
        <v>13</v>
      </c>
      <c r="Q32" s="74">
        <f t="shared" si="2"/>
        <v>0.10491606714628297</v>
      </c>
    </row>
    <row r="33" spans="1:17">
      <c r="A33" s="75" t="s">
        <v>72</v>
      </c>
      <c r="B33" s="76" t="s">
        <v>70</v>
      </c>
      <c r="C33" s="76" t="s">
        <v>73</v>
      </c>
      <c r="D33" s="73">
        <v>562</v>
      </c>
      <c r="E33" s="73">
        <v>558</v>
      </c>
      <c r="G33" s="69">
        <f t="shared" si="0"/>
        <v>753</v>
      </c>
      <c r="H33" s="86">
        <v>693</v>
      </c>
      <c r="I33" s="86">
        <v>51</v>
      </c>
      <c r="J33" s="73">
        <v>9</v>
      </c>
      <c r="K33" s="74">
        <f t="shared" si="3"/>
        <v>6.8548387096774188E-2</v>
      </c>
      <c r="M33" s="69">
        <f t="shared" si="1"/>
        <v>753</v>
      </c>
      <c r="N33" s="86">
        <v>691.4</v>
      </c>
      <c r="O33" s="86">
        <v>52.6</v>
      </c>
      <c r="P33" s="121">
        <v>9</v>
      </c>
      <c r="Q33" s="74">
        <f t="shared" si="2"/>
        <v>7.0698924731182791E-2</v>
      </c>
    </row>
    <row r="34" spans="1:17">
      <c r="A34" s="75" t="s">
        <v>69</v>
      </c>
      <c r="B34" s="76" t="s">
        <v>70</v>
      </c>
      <c r="C34" s="76" t="s">
        <v>71</v>
      </c>
      <c r="D34" s="73">
        <v>687</v>
      </c>
      <c r="E34" s="73">
        <v>675</v>
      </c>
      <c r="G34" s="69">
        <f t="shared" si="0"/>
        <v>866</v>
      </c>
      <c r="H34" s="86">
        <v>795</v>
      </c>
      <c r="I34" s="86">
        <v>60</v>
      </c>
      <c r="J34" s="73">
        <v>11</v>
      </c>
      <c r="K34" s="74">
        <f t="shared" si="3"/>
        <v>7.0175438596491224E-2</v>
      </c>
      <c r="M34" s="69">
        <f t="shared" si="1"/>
        <v>859.9</v>
      </c>
      <c r="N34" s="86">
        <v>789.9</v>
      </c>
      <c r="O34" s="86">
        <v>59</v>
      </c>
      <c r="P34" s="121">
        <v>11</v>
      </c>
      <c r="Q34" s="74">
        <f t="shared" si="2"/>
        <v>6.9501708092826006E-2</v>
      </c>
    </row>
    <row r="35" spans="1:17">
      <c r="A35" s="75" t="s">
        <v>74</v>
      </c>
      <c r="B35" s="76" t="s">
        <v>70</v>
      </c>
      <c r="C35" s="76" t="s">
        <v>75</v>
      </c>
      <c r="D35" s="73">
        <v>517</v>
      </c>
      <c r="E35" s="73">
        <v>521</v>
      </c>
      <c r="G35" s="69">
        <f t="shared" si="0"/>
        <v>679</v>
      </c>
      <c r="H35" s="86">
        <v>616</v>
      </c>
      <c r="I35" s="86">
        <v>54</v>
      </c>
      <c r="J35" s="73">
        <v>9</v>
      </c>
      <c r="K35" s="74">
        <f t="shared" si="3"/>
        <v>8.0597014925373134E-2</v>
      </c>
      <c r="M35" s="69">
        <f t="shared" si="1"/>
        <v>675.5</v>
      </c>
      <c r="N35" s="86">
        <v>630</v>
      </c>
      <c r="O35" s="86">
        <v>36.5</v>
      </c>
      <c r="P35" s="121">
        <v>9</v>
      </c>
      <c r="Q35" s="74">
        <f t="shared" si="2"/>
        <v>5.476369092273068E-2</v>
      </c>
    </row>
    <row r="36" spans="1:17">
      <c r="A36" s="75" t="s">
        <v>85</v>
      </c>
      <c r="B36" s="76" t="s">
        <v>77</v>
      </c>
      <c r="C36" s="76" t="s">
        <v>86</v>
      </c>
      <c r="D36" s="73">
        <v>494</v>
      </c>
      <c r="E36" s="73">
        <v>497</v>
      </c>
      <c r="G36" s="69">
        <f t="shared" si="0"/>
        <v>603</v>
      </c>
      <c r="H36" s="86">
        <v>545</v>
      </c>
      <c r="I36" s="86">
        <v>50</v>
      </c>
      <c r="J36" s="73">
        <v>8</v>
      </c>
      <c r="K36" s="74">
        <f t="shared" si="3"/>
        <v>8.4033613445378158E-2</v>
      </c>
      <c r="M36" s="69">
        <f t="shared" si="1"/>
        <v>608</v>
      </c>
      <c r="N36" s="86">
        <v>550.5</v>
      </c>
      <c r="O36" s="86">
        <v>49.5</v>
      </c>
      <c r="P36" s="121">
        <v>8</v>
      </c>
      <c r="Q36" s="74">
        <f t="shared" si="2"/>
        <v>8.2500000000000004E-2</v>
      </c>
    </row>
    <row r="37" spans="1:17">
      <c r="A37" s="75" t="s">
        <v>83</v>
      </c>
      <c r="B37" s="76" t="s">
        <v>77</v>
      </c>
      <c r="C37" s="76" t="s">
        <v>84</v>
      </c>
      <c r="D37" s="73">
        <v>564</v>
      </c>
      <c r="E37" s="73">
        <v>599</v>
      </c>
      <c r="G37" s="69">
        <f t="shared" ref="G37:G68" si="4">SUM(H37:J37)</f>
        <v>693</v>
      </c>
      <c r="H37" s="86">
        <v>639</v>
      </c>
      <c r="I37" s="86">
        <v>45</v>
      </c>
      <c r="J37" s="73">
        <v>9</v>
      </c>
      <c r="K37" s="74">
        <f t="shared" ref="K37:K68" si="5">I37/(G37-J37)</f>
        <v>6.5789473684210523E-2</v>
      </c>
      <c r="M37" s="69">
        <f t="shared" ref="M37:M68" si="6">SUM(N37:P37)</f>
        <v>694.5</v>
      </c>
      <c r="N37" s="86">
        <v>637.1</v>
      </c>
      <c r="O37" s="86">
        <v>48.4</v>
      </c>
      <c r="P37" s="121">
        <v>9</v>
      </c>
      <c r="Q37" s="74">
        <f t="shared" ref="Q37:Q68" si="7">O37/(M37-P37)</f>
        <v>7.0605397520058344E-2</v>
      </c>
    </row>
    <row r="38" spans="1:17">
      <c r="A38" s="75" t="s">
        <v>81</v>
      </c>
      <c r="B38" s="76" t="s">
        <v>77</v>
      </c>
      <c r="C38" s="76" t="s">
        <v>82</v>
      </c>
      <c r="D38" s="73">
        <v>644</v>
      </c>
      <c r="E38" s="73">
        <v>648</v>
      </c>
      <c r="G38" s="69">
        <f t="shared" si="4"/>
        <v>831</v>
      </c>
      <c r="H38" s="86">
        <v>770</v>
      </c>
      <c r="I38" s="86">
        <v>51</v>
      </c>
      <c r="J38" s="73">
        <v>10</v>
      </c>
      <c r="K38" s="74">
        <f t="shared" si="5"/>
        <v>6.2119366626065771E-2</v>
      </c>
      <c r="M38" s="69">
        <f t="shared" si="6"/>
        <v>823.5</v>
      </c>
      <c r="N38" s="86">
        <v>767</v>
      </c>
      <c r="O38" s="86">
        <v>46.5</v>
      </c>
      <c r="P38" s="72">
        <v>10</v>
      </c>
      <c r="Q38" s="74">
        <f t="shared" si="7"/>
        <v>5.7160417947141981E-2</v>
      </c>
    </row>
    <row r="39" spans="1:17">
      <c r="A39" s="75" t="s">
        <v>79</v>
      </c>
      <c r="B39" s="76" t="s">
        <v>77</v>
      </c>
      <c r="C39" s="76" t="s">
        <v>80</v>
      </c>
      <c r="D39" s="73">
        <v>527</v>
      </c>
      <c r="E39" s="73">
        <v>539</v>
      </c>
      <c r="G39" s="69">
        <f t="shared" si="4"/>
        <v>599</v>
      </c>
      <c r="H39" s="86">
        <v>544</v>
      </c>
      <c r="I39" s="86">
        <v>46</v>
      </c>
      <c r="J39" s="73">
        <v>9</v>
      </c>
      <c r="K39" s="74">
        <f t="shared" si="5"/>
        <v>7.796610169491526E-2</v>
      </c>
      <c r="M39" s="69">
        <f t="shared" si="6"/>
        <v>598.9</v>
      </c>
      <c r="N39" s="86">
        <v>544.9</v>
      </c>
      <c r="O39" s="86">
        <v>45</v>
      </c>
      <c r="P39" s="73">
        <v>9</v>
      </c>
      <c r="Q39" s="74">
        <f t="shared" si="7"/>
        <v>7.6284115951856246E-2</v>
      </c>
    </row>
    <row r="40" spans="1:17">
      <c r="A40" s="75" t="s">
        <v>76</v>
      </c>
      <c r="B40" s="76" t="s">
        <v>77</v>
      </c>
      <c r="C40" s="76" t="s">
        <v>78</v>
      </c>
      <c r="D40" s="73">
        <v>580</v>
      </c>
      <c r="E40" s="73">
        <v>552</v>
      </c>
      <c r="G40" s="69">
        <f t="shared" si="4"/>
        <v>740</v>
      </c>
      <c r="H40" s="86">
        <v>674</v>
      </c>
      <c r="I40" s="86">
        <v>57</v>
      </c>
      <c r="J40" s="73">
        <v>9</v>
      </c>
      <c r="K40" s="74">
        <f t="shared" si="5"/>
        <v>7.7975376196990423E-2</v>
      </c>
      <c r="M40" s="69">
        <f t="shared" si="6"/>
        <v>736.5</v>
      </c>
      <c r="N40" s="86">
        <v>663</v>
      </c>
      <c r="O40" s="86">
        <v>64.5</v>
      </c>
      <c r="P40" s="73">
        <v>9</v>
      </c>
      <c r="Q40" s="74">
        <f t="shared" si="7"/>
        <v>8.8659793814432994E-2</v>
      </c>
    </row>
    <row r="41" spans="1:17">
      <c r="A41" s="75" t="s">
        <v>87</v>
      </c>
      <c r="B41" s="76" t="s">
        <v>77</v>
      </c>
      <c r="C41" s="76" t="s">
        <v>88</v>
      </c>
      <c r="D41" s="73">
        <v>451</v>
      </c>
      <c r="E41" s="73">
        <v>458</v>
      </c>
      <c r="G41" s="69">
        <f t="shared" si="4"/>
        <v>501</v>
      </c>
      <c r="H41" s="86">
        <v>461</v>
      </c>
      <c r="I41" s="86">
        <v>32</v>
      </c>
      <c r="J41" s="73">
        <v>8</v>
      </c>
      <c r="K41" s="74">
        <f t="shared" si="5"/>
        <v>6.4908722109533468E-2</v>
      </c>
      <c r="M41" s="69">
        <f t="shared" si="6"/>
        <v>499</v>
      </c>
      <c r="N41" s="86">
        <v>461</v>
      </c>
      <c r="O41" s="86">
        <v>30</v>
      </c>
      <c r="P41" s="121">
        <v>8</v>
      </c>
      <c r="Q41" s="74">
        <f t="shared" si="7"/>
        <v>6.1099796334012219E-2</v>
      </c>
    </row>
    <row r="42" spans="1:17">
      <c r="A42" s="75" t="s">
        <v>98</v>
      </c>
      <c r="B42" s="76" t="s">
        <v>90</v>
      </c>
      <c r="C42" s="76" t="s">
        <v>99</v>
      </c>
      <c r="D42" s="73">
        <v>590</v>
      </c>
      <c r="E42" s="73">
        <v>602</v>
      </c>
      <c r="G42" s="69">
        <f t="shared" si="4"/>
        <v>705.5</v>
      </c>
      <c r="H42" s="86">
        <v>646</v>
      </c>
      <c r="I42" s="86">
        <v>50.5</v>
      </c>
      <c r="J42" s="73">
        <v>9</v>
      </c>
      <c r="K42" s="74">
        <f t="shared" si="5"/>
        <v>7.2505384063173015E-2</v>
      </c>
      <c r="M42" s="69">
        <f t="shared" si="6"/>
        <v>681.58999999999992</v>
      </c>
      <c r="N42" s="86">
        <v>635.29</v>
      </c>
      <c r="O42" s="86">
        <v>37.299999999999997</v>
      </c>
      <c r="P42" s="121">
        <v>9</v>
      </c>
      <c r="Q42" s="74">
        <f t="shared" si="7"/>
        <v>5.5457262225129728E-2</v>
      </c>
    </row>
    <row r="43" spans="1:17">
      <c r="A43" s="75" t="s">
        <v>94</v>
      </c>
      <c r="B43" s="76" t="s">
        <v>90</v>
      </c>
      <c r="C43" s="76" t="s">
        <v>95</v>
      </c>
      <c r="D43" s="73">
        <v>462</v>
      </c>
      <c r="E43" s="73">
        <v>452</v>
      </c>
      <c r="G43" s="69">
        <f t="shared" si="4"/>
        <v>550.5</v>
      </c>
      <c r="H43" s="86">
        <v>498</v>
      </c>
      <c r="I43" s="86">
        <v>45.5</v>
      </c>
      <c r="J43" s="73">
        <v>7</v>
      </c>
      <c r="K43" s="74">
        <f t="shared" si="5"/>
        <v>8.3716651333946637E-2</v>
      </c>
      <c r="M43" s="69">
        <f t="shared" si="6"/>
        <v>552.5</v>
      </c>
      <c r="N43" s="86">
        <v>510.5</v>
      </c>
      <c r="O43" s="86">
        <v>35</v>
      </c>
      <c r="P43" s="121">
        <v>7</v>
      </c>
      <c r="Q43" s="74">
        <f t="shared" si="7"/>
        <v>6.4161319890009172E-2</v>
      </c>
    </row>
    <row r="44" spans="1:17">
      <c r="A44" s="75" t="s">
        <v>92</v>
      </c>
      <c r="B44" s="76" t="s">
        <v>90</v>
      </c>
      <c r="C44" s="76" t="s">
        <v>93</v>
      </c>
      <c r="D44" s="73">
        <v>416</v>
      </c>
      <c r="E44" s="73">
        <v>425</v>
      </c>
      <c r="G44" s="69">
        <f t="shared" si="4"/>
        <v>522.5</v>
      </c>
      <c r="H44" s="86">
        <v>476</v>
      </c>
      <c r="I44" s="86">
        <v>38.5</v>
      </c>
      <c r="J44" s="73">
        <v>8</v>
      </c>
      <c r="K44" s="74">
        <f t="shared" si="5"/>
        <v>7.4829931972789115E-2</v>
      </c>
      <c r="M44" s="69">
        <f t="shared" si="6"/>
        <v>529.20000000000005</v>
      </c>
      <c r="N44" s="86">
        <v>490.1</v>
      </c>
      <c r="O44" s="86">
        <v>31.1</v>
      </c>
      <c r="P44" s="121">
        <v>8</v>
      </c>
      <c r="Q44" s="74">
        <f t="shared" si="7"/>
        <v>5.9669992325402911E-2</v>
      </c>
    </row>
    <row r="45" spans="1:17">
      <c r="A45" s="75" t="s">
        <v>89</v>
      </c>
      <c r="B45" s="76" t="s">
        <v>90</v>
      </c>
      <c r="C45" s="76" t="s">
        <v>91</v>
      </c>
      <c r="D45" s="73">
        <v>639</v>
      </c>
      <c r="E45" s="73">
        <v>627</v>
      </c>
      <c r="G45" s="69">
        <f t="shared" si="4"/>
        <v>741</v>
      </c>
      <c r="H45" s="86">
        <v>681</v>
      </c>
      <c r="I45" s="86">
        <v>50</v>
      </c>
      <c r="J45" s="73">
        <v>10</v>
      </c>
      <c r="K45" s="74">
        <f t="shared" si="5"/>
        <v>6.8399452804377564E-2</v>
      </c>
      <c r="M45" s="69">
        <f t="shared" si="6"/>
        <v>739.49</v>
      </c>
      <c r="N45" s="86">
        <v>666.7</v>
      </c>
      <c r="O45" s="86">
        <v>62.79</v>
      </c>
      <c r="P45" s="121">
        <v>10</v>
      </c>
      <c r="Q45" s="74">
        <f t="shared" si="7"/>
        <v>8.6073832403459949E-2</v>
      </c>
    </row>
    <row r="46" spans="1:17">
      <c r="A46" s="75" t="s">
        <v>96</v>
      </c>
      <c r="B46" s="76" t="s">
        <v>90</v>
      </c>
      <c r="C46" s="76" t="s">
        <v>97</v>
      </c>
      <c r="D46" s="73">
        <v>639</v>
      </c>
      <c r="E46" s="73">
        <v>636</v>
      </c>
      <c r="G46" s="69">
        <f t="shared" si="4"/>
        <v>710</v>
      </c>
      <c r="H46" s="86">
        <v>644</v>
      </c>
      <c r="I46" s="86">
        <v>56</v>
      </c>
      <c r="J46" s="73">
        <v>10</v>
      </c>
      <c r="K46" s="74">
        <f t="shared" si="5"/>
        <v>0.08</v>
      </c>
      <c r="M46" s="69">
        <f t="shared" si="6"/>
        <v>711</v>
      </c>
      <c r="N46" s="86">
        <v>641.79999999999995</v>
      </c>
      <c r="O46" s="86">
        <v>59.200000000000102</v>
      </c>
      <c r="P46" s="121">
        <v>10</v>
      </c>
      <c r="Q46" s="74">
        <f t="shared" si="7"/>
        <v>8.4450784593438091E-2</v>
      </c>
    </row>
    <row r="47" spans="1:17">
      <c r="A47" s="75" t="s">
        <v>100</v>
      </c>
      <c r="B47" s="76" t="s">
        <v>101</v>
      </c>
      <c r="C47" s="76" t="s">
        <v>102</v>
      </c>
      <c r="D47" s="73">
        <v>777</v>
      </c>
      <c r="E47" s="73">
        <v>786</v>
      </c>
      <c r="G47" s="69">
        <f t="shared" si="4"/>
        <v>869.5</v>
      </c>
      <c r="H47" s="86">
        <v>785</v>
      </c>
      <c r="I47" s="86">
        <v>72.5</v>
      </c>
      <c r="J47" s="73">
        <v>12</v>
      </c>
      <c r="K47" s="74">
        <f t="shared" si="5"/>
        <v>8.4548104956268216E-2</v>
      </c>
      <c r="M47" s="69">
        <f t="shared" si="6"/>
        <v>876.5</v>
      </c>
      <c r="N47" s="86">
        <v>788.8</v>
      </c>
      <c r="O47" s="86">
        <v>75.700000000000102</v>
      </c>
      <c r="P47" s="73">
        <v>12</v>
      </c>
      <c r="Q47" s="74">
        <f t="shared" si="7"/>
        <v>8.756506651243505E-2</v>
      </c>
    </row>
    <row r="48" spans="1:17">
      <c r="A48" s="75" t="s">
        <v>103</v>
      </c>
      <c r="B48" s="76" t="s">
        <v>104</v>
      </c>
      <c r="C48" s="76" t="s">
        <v>105</v>
      </c>
      <c r="D48" s="73">
        <v>560</v>
      </c>
      <c r="E48" s="73">
        <v>562</v>
      </c>
      <c r="G48" s="69">
        <f t="shared" si="4"/>
        <v>627.5</v>
      </c>
      <c r="H48" s="86">
        <v>575</v>
      </c>
      <c r="I48" s="86">
        <v>43.5</v>
      </c>
      <c r="J48" s="73">
        <v>9</v>
      </c>
      <c r="K48" s="74">
        <f t="shared" si="5"/>
        <v>7.0331447049312851E-2</v>
      </c>
      <c r="M48" s="69">
        <f t="shared" si="6"/>
        <v>641</v>
      </c>
      <c r="N48" s="86">
        <v>581.9</v>
      </c>
      <c r="O48" s="86">
        <v>49.1</v>
      </c>
      <c r="P48" s="73">
        <v>10</v>
      </c>
      <c r="Q48" s="74">
        <f t="shared" si="7"/>
        <v>7.7812995245641836E-2</v>
      </c>
    </row>
    <row r="49" spans="1:17">
      <c r="A49" s="75" t="s">
        <v>111</v>
      </c>
      <c r="B49" s="76" t="s">
        <v>107</v>
      </c>
      <c r="C49" s="76" t="s">
        <v>112</v>
      </c>
      <c r="D49" s="73">
        <v>739</v>
      </c>
      <c r="E49" s="73">
        <v>762</v>
      </c>
      <c r="G49" s="69">
        <f t="shared" si="4"/>
        <v>1071.6960000000001</v>
      </c>
      <c r="H49" s="86">
        <v>922</v>
      </c>
      <c r="I49" s="86">
        <v>138.69600000000014</v>
      </c>
      <c r="J49" s="73">
        <v>11</v>
      </c>
      <c r="K49" s="74">
        <f t="shared" si="5"/>
        <v>0.13075942588639924</v>
      </c>
      <c r="M49" s="69">
        <f t="shared" si="6"/>
        <v>1093.26</v>
      </c>
      <c r="N49" s="86">
        <v>949.55</v>
      </c>
      <c r="O49" s="86">
        <v>132.71</v>
      </c>
      <c r="P49" s="121">
        <v>11</v>
      </c>
      <c r="Q49" s="74">
        <f t="shared" si="7"/>
        <v>0.12262302958623622</v>
      </c>
    </row>
    <row r="50" spans="1:17">
      <c r="A50" s="75" t="s">
        <v>109</v>
      </c>
      <c r="B50" s="76" t="s">
        <v>107</v>
      </c>
      <c r="C50" s="76" t="s">
        <v>110</v>
      </c>
      <c r="D50" s="73">
        <v>643</v>
      </c>
      <c r="E50" s="73">
        <v>643</v>
      </c>
      <c r="G50" s="69">
        <f t="shared" si="4"/>
        <v>779</v>
      </c>
      <c r="H50" s="86">
        <v>720</v>
      </c>
      <c r="I50" s="86">
        <v>48</v>
      </c>
      <c r="J50" s="73">
        <v>11</v>
      </c>
      <c r="K50" s="74">
        <f t="shared" si="5"/>
        <v>6.25E-2</v>
      </c>
      <c r="M50" s="69">
        <f t="shared" si="6"/>
        <v>798.4</v>
      </c>
      <c r="N50" s="86">
        <v>738.4</v>
      </c>
      <c r="O50" s="86">
        <v>48.5</v>
      </c>
      <c r="P50" s="134">
        <v>11.5</v>
      </c>
      <c r="Q50" s="74">
        <f t="shared" si="7"/>
        <v>6.1634261024272462E-2</v>
      </c>
    </row>
    <row r="51" spans="1:17">
      <c r="A51" s="75" t="s">
        <v>106</v>
      </c>
      <c r="B51" s="76" t="s">
        <v>107</v>
      </c>
      <c r="C51" s="76" t="s">
        <v>108</v>
      </c>
      <c r="D51" s="73">
        <v>994</v>
      </c>
      <c r="E51" s="73">
        <v>984</v>
      </c>
      <c r="G51" s="69">
        <f t="shared" si="4"/>
        <v>1195</v>
      </c>
      <c r="H51" s="86">
        <v>1088</v>
      </c>
      <c r="I51" s="86">
        <v>91</v>
      </c>
      <c r="J51" s="73">
        <v>16</v>
      </c>
      <c r="K51" s="74">
        <f t="shared" si="5"/>
        <v>7.718405428329092E-2</v>
      </c>
      <c r="M51" s="69">
        <f t="shared" si="6"/>
        <v>1198.4000000000001</v>
      </c>
      <c r="N51" s="86">
        <v>1090.9000000000001</v>
      </c>
      <c r="O51" s="86">
        <v>91.5</v>
      </c>
      <c r="P51" s="73">
        <v>16</v>
      </c>
      <c r="Q51" s="74">
        <f t="shared" si="7"/>
        <v>7.7384979702300405E-2</v>
      </c>
    </row>
    <row r="52" spans="1:17">
      <c r="A52" s="75" t="s">
        <v>118</v>
      </c>
      <c r="B52" s="76" t="s">
        <v>114</v>
      </c>
      <c r="C52" s="76" t="s">
        <v>119</v>
      </c>
      <c r="D52" s="73">
        <v>676</v>
      </c>
      <c r="E52" s="73">
        <v>703</v>
      </c>
      <c r="G52" s="69">
        <f t="shared" si="4"/>
        <v>724</v>
      </c>
      <c r="H52" s="86">
        <v>644</v>
      </c>
      <c r="I52" s="86">
        <v>70</v>
      </c>
      <c r="J52" s="73">
        <v>10</v>
      </c>
      <c r="K52" s="74">
        <f t="shared" si="5"/>
        <v>9.8039215686274508E-2</v>
      </c>
      <c r="M52" s="69">
        <f t="shared" si="6"/>
        <v>744.25</v>
      </c>
      <c r="N52" s="86">
        <v>677.4</v>
      </c>
      <c r="O52" s="86">
        <v>56.85</v>
      </c>
      <c r="P52" s="121">
        <v>10</v>
      </c>
      <c r="Q52" s="74">
        <f t="shared" si="7"/>
        <v>7.7425944841675184E-2</v>
      </c>
    </row>
    <row r="53" spans="1:17">
      <c r="A53" s="75" t="s">
        <v>116</v>
      </c>
      <c r="B53" s="76" t="s">
        <v>114</v>
      </c>
      <c r="C53" s="76" t="s">
        <v>117</v>
      </c>
      <c r="D53" s="73">
        <v>560</v>
      </c>
      <c r="E53" s="73">
        <v>568</v>
      </c>
      <c r="G53" s="69">
        <f t="shared" si="4"/>
        <v>639</v>
      </c>
      <c r="H53" s="86">
        <v>574</v>
      </c>
      <c r="I53" s="86">
        <v>56</v>
      </c>
      <c r="J53" s="73">
        <v>9</v>
      </c>
      <c r="K53" s="74">
        <f t="shared" si="5"/>
        <v>8.8888888888888892E-2</v>
      </c>
      <c r="M53" s="69">
        <f t="shared" si="6"/>
        <v>639</v>
      </c>
      <c r="N53" s="86">
        <v>589</v>
      </c>
      <c r="O53" s="86">
        <v>41</v>
      </c>
      <c r="P53" s="121">
        <v>9</v>
      </c>
      <c r="Q53" s="74">
        <f t="shared" si="7"/>
        <v>6.5079365079365084E-2</v>
      </c>
    </row>
    <row r="54" spans="1:17">
      <c r="A54" s="75" t="s">
        <v>113</v>
      </c>
      <c r="B54" s="76" t="s">
        <v>114</v>
      </c>
      <c r="C54" s="76" t="s">
        <v>115</v>
      </c>
      <c r="D54" s="73">
        <v>491</v>
      </c>
      <c r="E54" s="73">
        <v>495</v>
      </c>
      <c r="G54" s="69">
        <f t="shared" si="4"/>
        <v>577</v>
      </c>
      <c r="H54" s="86">
        <v>527</v>
      </c>
      <c r="I54" s="86">
        <v>41</v>
      </c>
      <c r="J54" s="73">
        <v>9</v>
      </c>
      <c r="K54" s="74">
        <f t="shared" si="5"/>
        <v>7.2183098591549297E-2</v>
      </c>
      <c r="M54" s="69">
        <f t="shared" si="6"/>
        <v>575</v>
      </c>
      <c r="N54" s="86">
        <v>519</v>
      </c>
      <c r="O54" s="86">
        <v>47</v>
      </c>
      <c r="P54" s="73">
        <v>9</v>
      </c>
      <c r="Q54" s="74">
        <f t="shared" si="7"/>
        <v>8.3038869257950523E-2</v>
      </c>
    </row>
    <row r="55" spans="1:17">
      <c r="A55" s="75" t="s">
        <v>120</v>
      </c>
      <c r="B55" s="76" t="s">
        <v>114</v>
      </c>
      <c r="C55" s="76" t="s">
        <v>121</v>
      </c>
      <c r="D55" s="73">
        <v>507</v>
      </c>
      <c r="E55" s="73">
        <v>510</v>
      </c>
      <c r="G55" s="69">
        <f t="shared" si="4"/>
        <v>563.5</v>
      </c>
      <c r="H55" s="86">
        <v>507</v>
      </c>
      <c r="I55" s="86">
        <v>48.5</v>
      </c>
      <c r="J55" s="73">
        <v>8</v>
      </c>
      <c r="K55" s="74">
        <f t="shared" si="5"/>
        <v>8.7308730873087312E-2</v>
      </c>
      <c r="M55" s="69">
        <f t="shared" si="6"/>
        <v>562</v>
      </c>
      <c r="N55" s="86">
        <v>511</v>
      </c>
      <c r="O55" s="86">
        <v>43</v>
      </c>
      <c r="P55" s="121">
        <v>8</v>
      </c>
      <c r="Q55" s="74">
        <f t="shared" si="7"/>
        <v>7.7617328519855602E-2</v>
      </c>
    </row>
    <row r="56" spans="1:17">
      <c r="A56" s="75" t="s">
        <v>122</v>
      </c>
      <c r="B56" s="76" t="s">
        <v>123</v>
      </c>
      <c r="C56" s="76" t="s">
        <v>124</v>
      </c>
      <c r="D56" s="73">
        <v>586</v>
      </c>
      <c r="E56" s="73">
        <v>618</v>
      </c>
      <c r="G56" s="69">
        <f t="shared" si="4"/>
        <v>658</v>
      </c>
      <c r="H56" s="86">
        <v>581</v>
      </c>
      <c r="I56" s="86">
        <v>68</v>
      </c>
      <c r="J56" s="73">
        <v>9</v>
      </c>
      <c r="K56" s="74">
        <f t="shared" si="5"/>
        <v>0.10477657935285054</v>
      </c>
      <c r="M56" s="69">
        <f t="shared" si="6"/>
        <v>676.5</v>
      </c>
      <c r="N56" s="86">
        <v>598.5</v>
      </c>
      <c r="O56" s="86">
        <v>66</v>
      </c>
      <c r="P56" s="86">
        <v>12</v>
      </c>
      <c r="Q56" s="74">
        <f t="shared" si="7"/>
        <v>9.9322799097065456E-2</v>
      </c>
    </row>
    <row r="57" spans="1:17">
      <c r="A57" s="75" t="s">
        <v>125</v>
      </c>
      <c r="B57" s="76" t="s">
        <v>123</v>
      </c>
      <c r="C57" s="76" t="s">
        <v>126</v>
      </c>
      <c r="D57" s="73">
        <v>484</v>
      </c>
      <c r="E57" s="73">
        <v>483</v>
      </c>
      <c r="G57" s="69">
        <f t="shared" si="4"/>
        <v>544</v>
      </c>
      <c r="H57" s="86">
        <v>493</v>
      </c>
      <c r="I57" s="86">
        <v>42</v>
      </c>
      <c r="J57" s="73">
        <v>9</v>
      </c>
      <c r="K57" s="74">
        <f t="shared" si="5"/>
        <v>7.8504672897196259E-2</v>
      </c>
      <c r="M57" s="69">
        <f t="shared" si="6"/>
        <v>558.9</v>
      </c>
      <c r="N57" s="86">
        <v>513.9</v>
      </c>
      <c r="O57" s="86">
        <v>36</v>
      </c>
      <c r="P57" s="121">
        <v>9</v>
      </c>
      <c r="Q57" s="74">
        <f t="shared" si="7"/>
        <v>6.5466448445171854E-2</v>
      </c>
    </row>
    <row r="58" spans="1:17">
      <c r="A58" s="75" t="s">
        <v>129</v>
      </c>
      <c r="B58" s="76" t="s">
        <v>128</v>
      </c>
      <c r="C58" s="76" t="s">
        <v>130</v>
      </c>
      <c r="D58" s="73">
        <v>348</v>
      </c>
      <c r="E58" s="73">
        <v>335</v>
      </c>
      <c r="G58" s="69">
        <f t="shared" si="4"/>
        <v>408</v>
      </c>
      <c r="H58" s="86">
        <v>380</v>
      </c>
      <c r="I58" s="86">
        <v>22</v>
      </c>
      <c r="J58" s="73">
        <v>6</v>
      </c>
      <c r="K58" s="74">
        <f t="shared" si="5"/>
        <v>5.4726368159203981E-2</v>
      </c>
      <c r="M58" s="69">
        <f t="shared" si="6"/>
        <v>407.5</v>
      </c>
      <c r="N58" s="86">
        <v>373.5</v>
      </c>
      <c r="O58" s="86">
        <v>28</v>
      </c>
      <c r="P58" s="73">
        <v>6</v>
      </c>
      <c r="Q58" s="74">
        <f t="shared" si="7"/>
        <v>6.9738480697384808E-2</v>
      </c>
    </row>
    <row r="59" spans="1:17">
      <c r="A59" s="75" t="s">
        <v>127</v>
      </c>
      <c r="B59" s="76" t="s">
        <v>128</v>
      </c>
      <c r="C59" s="76" t="s">
        <v>25</v>
      </c>
      <c r="D59" s="73">
        <v>565</v>
      </c>
      <c r="E59" s="73">
        <v>579</v>
      </c>
      <c r="G59" s="69">
        <f t="shared" si="4"/>
        <v>652</v>
      </c>
      <c r="H59" s="86">
        <v>586</v>
      </c>
      <c r="I59" s="86">
        <v>57</v>
      </c>
      <c r="J59" s="73">
        <v>9</v>
      </c>
      <c r="K59" s="74">
        <f t="shared" si="5"/>
        <v>8.8646967340590979E-2</v>
      </c>
      <c r="M59" s="69">
        <f t="shared" si="6"/>
        <v>651</v>
      </c>
      <c r="N59" s="86">
        <v>594.65</v>
      </c>
      <c r="O59" s="86">
        <v>47.35</v>
      </c>
      <c r="P59" s="73">
        <v>9</v>
      </c>
      <c r="Q59" s="74">
        <f t="shared" si="7"/>
        <v>7.375389408099689E-2</v>
      </c>
    </row>
    <row r="60" spans="1:17">
      <c r="A60" s="75" t="s">
        <v>133</v>
      </c>
      <c r="B60" s="76" t="s">
        <v>132</v>
      </c>
      <c r="C60" s="76" t="s">
        <v>134</v>
      </c>
      <c r="D60" s="73">
        <v>646</v>
      </c>
      <c r="E60" s="73">
        <v>608</v>
      </c>
      <c r="G60" s="69">
        <f t="shared" si="4"/>
        <v>723</v>
      </c>
      <c r="H60" s="86">
        <v>662</v>
      </c>
      <c r="I60" s="86">
        <v>50</v>
      </c>
      <c r="J60" s="73">
        <v>11</v>
      </c>
      <c r="K60" s="74">
        <f t="shared" si="5"/>
        <v>7.02247191011236E-2</v>
      </c>
      <c r="M60" s="69">
        <f t="shared" si="6"/>
        <v>726.5</v>
      </c>
      <c r="N60" s="86">
        <v>658</v>
      </c>
      <c r="O60" s="86">
        <v>57.5</v>
      </c>
      <c r="P60" s="121">
        <v>11</v>
      </c>
      <c r="Q60" s="74">
        <f t="shared" si="7"/>
        <v>8.0363382250174697E-2</v>
      </c>
    </row>
    <row r="61" spans="1:17">
      <c r="A61" s="75" t="s">
        <v>131</v>
      </c>
      <c r="B61" s="76" t="s">
        <v>132</v>
      </c>
      <c r="C61" s="76" t="s">
        <v>73</v>
      </c>
      <c r="D61" s="73">
        <v>353</v>
      </c>
      <c r="E61" s="73">
        <v>357</v>
      </c>
      <c r="G61" s="69">
        <f t="shared" si="4"/>
        <v>447</v>
      </c>
      <c r="H61" s="86">
        <v>409</v>
      </c>
      <c r="I61" s="86">
        <v>32</v>
      </c>
      <c r="J61" s="73">
        <v>6</v>
      </c>
      <c r="K61" s="74">
        <f t="shared" si="5"/>
        <v>7.2562358276643993E-2</v>
      </c>
      <c r="M61" s="69">
        <f t="shared" si="6"/>
        <v>447</v>
      </c>
      <c r="N61" s="86">
        <v>412.4</v>
      </c>
      <c r="O61" s="86">
        <v>28.6</v>
      </c>
      <c r="P61" s="121">
        <v>6</v>
      </c>
      <c r="Q61" s="74">
        <f t="shared" si="7"/>
        <v>6.485260770975057E-2</v>
      </c>
    </row>
    <row r="62" spans="1:17">
      <c r="A62" s="75" t="s">
        <v>135</v>
      </c>
      <c r="B62" s="76" t="s">
        <v>132</v>
      </c>
      <c r="C62" s="76" t="s">
        <v>136</v>
      </c>
      <c r="D62" s="73">
        <v>524</v>
      </c>
      <c r="E62" s="73">
        <v>536</v>
      </c>
      <c r="G62" s="69">
        <f t="shared" si="4"/>
        <v>610</v>
      </c>
      <c r="H62" s="86">
        <v>568</v>
      </c>
      <c r="I62" s="86">
        <v>33</v>
      </c>
      <c r="J62" s="73">
        <v>9</v>
      </c>
      <c r="K62" s="74">
        <f t="shared" si="5"/>
        <v>5.4908485856905158E-2</v>
      </c>
      <c r="M62" s="69">
        <f t="shared" si="6"/>
        <v>604.5</v>
      </c>
      <c r="N62" s="86">
        <v>573</v>
      </c>
      <c r="O62" s="86">
        <v>22.5</v>
      </c>
      <c r="P62" s="121">
        <v>9</v>
      </c>
      <c r="Q62" s="74">
        <f t="shared" si="7"/>
        <v>3.7783375314861464E-2</v>
      </c>
    </row>
    <row r="63" spans="1:17">
      <c r="A63" s="75" t="s">
        <v>140</v>
      </c>
      <c r="B63" s="76" t="s">
        <v>138</v>
      </c>
      <c r="C63" s="76" t="s">
        <v>141</v>
      </c>
      <c r="D63" s="73">
        <v>588</v>
      </c>
      <c r="E63" s="73">
        <v>582</v>
      </c>
      <c r="G63" s="69">
        <f t="shared" si="4"/>
        <v>685</v>
      </c>
      <c r="H63" s="86">
        <v>617</v>
      </c>
      <c r="I63" s="86">
        <v>59</v>
      </c>
      <c r="J63" s="73">
        <v>9</v>
      </c>
      <c r="K63" s="74">
        <f t="shared" si="5"/>
        <v>8.7278106508875741E-2</v>
      </c>
      <c r="M63" s="69">
        <f t="shared" si="6"/>
        <v>680.75</v>
      </c>
      <c r="N63" s="86">
        <v>602.4</v>
      </c>
      <c r="O63" s="86">
        <v>69.349999999999994</v>
      </c>
      <c r="P63" s="121">
        <v>9</v>
      </c>
      <c r="Q63" s="74">
        <f t="shared" si="7"/>
        <v>0.10323781168589505</v>
      </c>
    </row>
    <row r="64" spans="1:17">
      <c r="A64" s="75" t="s">
        <v>137</v>
      </c>
      <c r="B64" s="76" t="s">
        <v>138</v>
      </c>
      <c r="C64" s="76" t="s">
        <v>139</v>
      </c>
      <c r="D64" s="73">
        <v>444</v>
      </c>
      <c r="E64" s="73">
        <v>448</v>
      </c>
      <c r="G64" s="69">
        <f t="shared" si="4"/>
        <v>513.5</v>
      </c>
      <c r="H64" s="86">
        <v>465</v>
      </c>
      <c r="I64" s="86">
        <v>41.5</v>
      </c>
      <c r="J64" s="73">
        <v>7</v>
      </c>
      <c r="K64" s="74">
        <f t="shared" si="5"/>
        <v>8.1934846989141163E-2</v>
      </c>
      <c r="M64" s="69">
        <f t="shared" si="6"/>
        <v>516.5</v>
      </c>
      <c r="N64" s="86">
        <v>469.5</v>
      </c>
      <c r="O64" s="86">
        <v>38</v>
      </c>
      <c r="P64" s="73">
        <v>9</v>
      </c>
      <c r="Q64" s="74">
        <f t="shared" si="7"/>
        <v>7.4876847290640397E-2</v>
      </c>
    </row>
    <row r="65" spans="1:17">
      <c r="A65" s="75" t="s">
        <v>145</v>
      </c>
      <c r="B65" s="76" t="s">
        <v>143</v>
      </c>
      <c r="C65" s="76" t="s">
        <v>146</v>
      </c>
      <c r="D65" s="73">
        <v>600</v>
      </c>
      <c r="E65" s="73">
        <v>594</v>
      </c>
      <c r="G65" s="69">
        <f t="shared" si="4"/>
        <v>653.5</v>
      </c>
      <c r="H65" s="86">
        <v>597</v>
      </c>
      <c r="I65" s="86">
        <v>46.5</v>
      </c>
      <c r="J65" s="73">
        <v>10</v>
      </c>
      <c r="K65" s="74">
        <f t="shared" si="5"/>
        <v>7.2261072261072257E-2</v>
      </c>
      <c r="M65" s="69">
        <f t="shared" si="6"/>
        <v>655.5</v>
      </c>
      <c r="N65" s="86">
        <v>604</v>
      </c>
      <c r="O65" s="86">
        <v>41.5</v>
      </c>
      <c r="P65" s="121">
        <v>10</v>
      </c>
      <c r="Q65" s="74">
        <f t="shared" si="7"/>
        <v>6.4291247095274978E-2</v>
      </c>
    </row>
    <row r="66" spans="1:17">
      <c r="A66" s="75" t="s">
        <v>142</v>
      </c>
      <c r="B66" s="76" t="s">
        <v>143</v>
      </c>
      <c r="C66" s="76" t="s">
        <v>144</v>
      </c>
      <c r="D66" s="73">
        <v>411</v>
      </c>
      <c r="E66" s="73">
        <v>425</v>
      </c>
      <c r="G66" s="69">
        <f t="shared" si="4"/>
        <v>499</v>
      </c>
      <c r="H66" s="86">
        <v>465</v>
      </c>
      <c r="I66" s="86">
        <v>27</v>
      </c>
      <c r="J66" s="73">
        <v>7</v>
      </c>
      <c r="K66" s="74">
        <f t="shared" si="5"/>
        <v>5.4878048780487805E-2</v>
      </c>
      <c r="M66" s="69">
        <f t="shared" si="6"/>
        <v>498</v>
      </c>
      <c r="N66" s="86">
        <v>470.5</v>
      </c>
      <c r="O66" s="86">
        <v>20.5</v>
      </c>
      <c r="P66" s="121">
        <v>7</v>
      </c>
      <c r="Q66" s="74">
        <f t="shared" si="7"/>
        <v>4.1751527494908347E-2</v>
      </c>
    </row>
    <row r="67" spans="1:17">
      <c r="A67" s="75" t="s">
        <v>147</v>
      </c>
      <c r="B67" s="76" t="s">
        <v>143</v>
      </c>
      <c r="C67" s="76" t="s">
        <v>148</v>
      </c>
      <c r="D67" s="73">
        <v>592</v>
      </c>
      <c r="E67" s="73">
        <v>605</v>
      </c>
      <c r="G67" s="69">
        <f t="shared" si="4"/>
        <v>728</v>
      </c>
      <c r="H67" s="86">
        <v>641</v>
      </c>
      <c r="I67" s="86">
        <v>78</v>
      </c>
      <c r="J67" s="73">
        <v>9</v>
      </c>
      <c r="K67" s="74">
        <f t="shared" si="5"/>
        <v>0.10848400556328233</v>
      </c>
      <c r="M67" s="69">
        <f t="shared" si="6"/>
        <v>728.07</v>
      </c>
      <c r="N67" s="86">
        <v>634.07000000000005</v>
      </c>
      <c r="O67" s="86">
        <v>85.5</v>
      </c>
      <c r="P67" s="134">
        <v>8.5</v>
      </c>
      <c r="Q67" s="74">
        <f t="shared" si="7"/>
        <v>0.11882096251928234</v>
      </c>
    </row>
    <row r="68" spans="1:17">
      <c r="A68" s="75" t="s">
        <v>154</v>
      </c>
      <c r="B68" s="76" t="s">
        <v>150</v>
      </c>
      <c r="C68" s="76" t="s">
        <v>155</v>
      </c>
      <c r="D68" s="73">
        <v>428</v>
      </c>
      <c r="E68" s="73">
        <v>407</v>
      </c>
      <c r="G68" s="69">
        <f t="shared" si="4"/>
        <v>490</v>
      </c>
      <c r="H68" s="86">
        <v>456</v>
      </c>
      <c r="I68" s="86">
        <v>26</v>
      </c>
      <c r="J68" s="73">
        <v>8</v>
      </c>
      <c r="K68" s="74">
        <f t="shared" si="5"/>
        <v>5.3941908713692949E-2</v>
      </c>
      <c r="M68" s="69">
        <f t="shared" si="6"/>
        <v>494</v>
      </c>
      <c r="N68" s="86">
        <v>478.1</v>
      </c>
      <c r="O68" s="86">
        <v>7.8999999999999799</v>
      </c>
      <c r="P68" s="121">
        <v>8</v>
      </c>
      <c r="Q68" s="74">
        <f t="shared" si="7"/>
        <v>1.6255144032921769E-2</v>
      </c>
    </row>
    <row r="69" spans="1:17">
      <c r="A69" s="75" t="s">
        <v>152</v>
      </c>
      <c r="B69" s="76" t="s">
        <v>150</v>
      </c>
      <c r="C69" s="76" t="s">
        <v>153</v>
      </c>
      <c r="D69" s="73">
        <v>358</v>
      </c>
      <c r="E69" s="73">
        <v>356</v>
      </c>
      <c r="G69" s="69">
        <f t="shared" ref="G69:G100" si="8">SUM(H69:J69)</f>
        <v>447</v>
      </c>
      <c r="H69" s="86">
        <v>413</v>
      </c>
      <c r="I69" s="86">
        <v>28</v>
      </c>
      <c r="J69" s="73">
        <v>6</v>
      </c>
      <c r="K69" s="74">
        <f t="shared" ref="K69:K100" si="9">I69/(G69-J69)</f>
        <v>6.3492063492063489E-2</v>
      </c>
      <c r="M69" s="69">
        <f t="shared" ref="M69:M100" si="10">SUM(N69:P69)</f>
        <v>463.5</v>
      </c>
      <c r="N69" s="86">
        <v>434.5</v>
      </c>
      <c r="O69" s="86">
        <v>23</v>
      </c>
      <c r="P69" s="73">
        <v>6</v>
      </c>
      <c r="Q69" s="74">
        <f t="shared" ref="Q69:Q100" si="11">O69/(M69-P69)</f>
        <v>5.0273224043715849E-2</v>
      </c>
    </row>
    <row r="70" spans="1:17">
      <c r="A70" s="75" t="s">
        <v>149</v>
      </c>
      <c r="B70" s="76" t="s">
        <v>150</v>
      </c>
      <c r="C70" s="76" t="s">
        <v>151</v>
      </c>
      <c r="D70" s="73">
        <v>428</v>
      </c>
      <c r="E70" s="73">
        <v>428</v>
      </c>
      <c r="G70" s="69">
        <f t="shared" si="8"/>
        <v>499</v>
      </c>
      <c r="H70" s="86">
        <v>465</v>
      </c>
      <c r="I70" s="86">
        <v>27</v>
      </c>
      <c r="J70" s="73">
        <v>7</v>
      </c>
      <c r="K70" s="74">
        <f t="shared" si="9"/>
        <v>5.4878048780487805E-2</v>
      </c>
      <c r="M70" s="69">
        <f t="shared" si="10"/>
        <v>498.4</v>
      </c>
      <c r="N70" s="86">
        <v>469.4</v>
      </c>
      <c r="O70" s="86">
        <v>22</v>
      </c>
      <c r="P70" s="73">
        <v>7</v>
      </c>
      <c r="Q70" s="74">
        <f t="shared" si="11"/>
        <v>4.4770044770044773E-2</v>
      </c>
    </row>
    <row r="71" spans="1:17">
      <c r="A71" s="75" t="s">
        <v>167</v>
      </c>
      <c r="B71" s="76" t="s">
        <v>157</v>
      </c>
      <c r="C71" s="76" t="s">
        <v>56</v>
      </c>
      <c r="D71" s="73">
        <v>449</v>
      </c>
      <c r="E71" s="73">
        <v>453</v>
      </c>
      <c r="G71" s="69">
        <f t="shared" si="8"/>
        <v>611</v>
      </c>
      <c r="H71" s="86">
        <v>535</v>
      </c>
      <c r="I71" s="86">
        <v>69</v>
      </c>
      <c r="J71" s="73">
        <v>7</v>
      </c>
      <c r="K71" s="74">
        <f t="shared" si="9"/>
        <v>0.11423841059602649</v>
      </c>
      <c r="M71" s="69">
        <f t="shared" si="10"/>
        <v>610.1</v>
      </c>
      <c r="N71" s="86">
        <v>540.6</v>
      </c>
      <c r="O71" s="86">
        <v>62.5</v>
      </c>
      <c r="P71" s="121">
        <v>7</v>
      </c>
      <c r="Q71" s="74">
        <f t="shared" si="11"/>
        <v>0.10363123860056375</v>
      </c>
    </row>
    <row r="72" spans="1:17">
      <c r="A72" s="75" t="s">
        <v>166</v>
      </c>
      <c r="B72" s="76" t="s">
        <v>157</v>
      </c>
      <c r="C72" s="76" t="s">
        <v>46</v>
      </c>
      <c r="D72" s="73">
        <v>455</v>
      </c>
      <c r="E72" s="73">
        <v>453</v>
      </c>
      <c r="G72" s="69">
        <f t="shared" si="8"/>
        <v>659.8</v>
      </c>
      <c r="H72" s="86">
        <v>599.09999999999991</v>
      </c>
      <c r="I72" s="86">
        <v>53.700000000000045</v>
      </c>
      <c r="J72" s="73">
        <v>7</v>
      </c>
      <c r="K72" s="74">
        <f t="shared" si="9"/>
        <v>8.2261029411764774E-2</v>
      </c>
      <c r="M72" s="69">
        <f t="shared" si="10"/>
        <v>656.15999999999985</v>
      </c>
      <c r="N72" s="86">
        <v>572</v>
      </c>
      <c r="O72" s="86">
        <v>77.159999999999897</v>
      </c>
      <c r="P72" s="121">
        <v>7</v>
      </c>
      <c r="Q72" s="74">
        <f t="shared" si="11"/>
        <v>0.11886129767699784</v>
      </c>
    </row>
    <row r="73" spans="1:17">
      <c r="A73" s="75" t="s">
        <v>164</v>
      </c>
      <c r="B73" s="76" t="s">
        <v>157</v>
      </c>
      <c r="C73" s="76" t="s">
        <v>165</v>
      </c>
      <c r="D73" s="73">
        <v>445</v>
      </c>
      <c r="E73" s="73">
        <v>456</v>
      </c>
      <c r="G73" s="69">
        <f t="shared" si="8"/>
        <v>582</v>
      </c>
      <c r="H73" s="86">
        <v>515</v>
      </c>
      <c r="I73" s="86">
        <v>59</v>
      </c>
      <c r="J73" s="73">
        <v>8</v>
      </c>
      <c r="K73" s="74">
        <f t="shared" si="9"/>
        <v>0.10278745644599303</v>
      </c>
      <c r="M73" s="69">
        <f t="shared" si="10"/>
        <v>589</v>
      </c>
      <c r="N73" s="86">
        <v>531</v>
      </c>
      <c r="O73" s="86">
        <v>50</v>
      </c>
      <c r="P73" s="121">
        <v>8</v>
      </c>
      <c r="Q73" s="74">
        <f t="shared" si="11"/>
        <v>8.6058519793459548E-2</v>
      </c>
    </row>
    <row r="74" spans="1:17">
      <c r="A74" s="75" t="s">
        <v>162</v>
      </c>
      <c r="B74" s="76" t="s">
        <v>157</v>
      </c>
      <c r="C74" s="76" t="s">
        <v>163</v>
      </c>
      <c r="D74" s="73">
        <v>553</v>
      </c>
      <c r="E74" s="73">
        <v>542</v>
      </c>
      <c r="G74" s="69">
        <f t="shared" si="8"/>
        <v>628</v>
      </c>
      <c r="H74" s="86">
        <v>571</v>
      </c>
      <c r="I74" s="86">
        <v>48</v>
      </c>
      <c r="J74" s="73">
        <v>9</v>
      </c>
      <c r="K74" s="74">
        <f t="shared" si="9"/>
        <v>7.7544426494345717E-2</v>
      </c>
      <c r="M74" s="69">
        <f t="shared" si="10"/>
        <v>626.5</v>
      </c>
      <c r="N74" s="86">
        <v>563.5</v>
      </c>
      <c r="O74" s="86">
        <v>54</v>
      </c>
      <c r="P74" s="121">
        <v>9</v>
      </c>
      <c r="Q74" s="74">
        <f t="shared" si="11"/>
        <v>8.7449392712550603E-2</v>
      </c>
    </row>
    <row r="75" spans="1:17">
      <c r="A75" s="75" t="s">
        <v>161</v>
      </c>
      <c r="B75" s="76" t="s">
        <v>157</v>
      </c>
      <c r="C75" s="76" t="s">
        <v>117</v>
      </c>
      <c r="D75" s="73">
        <v>568</v>
      </c>
      <c r="E75" s="73">
        <v>576</v>
      </c>
      <c r="G75" s="69">
        <f t="shared" si="8"/>
        <v>656</v>
      </c>
      <c r="H75" s="86">
        <v>600</v>
      </c>
      <c r="I75" s="86">
        <v>47</v>
      </c>
      <c r="J75" s="73">
        <v>9</v>
      </c>
      <c r="K75" s="74">
        <f t="shared" si="9"/>
        <v>7.2642967542503864E-2</v>
      </c>
      <c r="M75" s="69">
        <f t="shared" si="10"/>
        <v>707</v>
      </c>
      <c r="N75" s="86">
        <v>630</v>
      </c>
      <c r="O75" s="86">
        <v>68</v>
      </c>
      <c r="P75" s="73">
        <v>9</v>
      </c>
      <c r="Q75" s="74">
        <f t="shared" si="11"/>
        <v>9.7421203438395415E-2</v>
      </c>
    </row>
    <row r="76" spans="1:17">
      <c r="A76" s="75" t="s">
        <v>159</v>
      </c>
      <c r="B76" s="76" t="s">
        <v>157</v>
      </c>
      <c r="C76" s="76" t="s">
        <v>160</v>
      </c>
      <c r="D76" s="73">
        <v>474</v>
      </c>
      <c r="E76" s="73">
        <v>462</v>
      </c>
      <c r="G76" s="69">
        <f t="shared" si="8"/>
        <v>616</v>
      </c>
      <c r="H76" s="86">
        <v>563</v>
      </c>
      <c r="I76" s="86">
        <v>46</v>
      </c>
      <c r="J76" s="73">
        <v>7</v>
      </c>
      <c r="K76" s="74">
        <f t="shared" si="9"/>
        <v>7.5533661740558297E-2</v>
      </c>
      <c r="M76" s="69">
        <f t="shared" si="10"/>
        <v>616</v>
      </c>
      <c r="N76" s="86">
        <v>562.5</v>
      </c>
      <c r="O76" s="86">
        <v>46.5</v>
      </c>
      <c r="P76" s="73">
        <v>7</v>
      </c>
      <c r="Q76" s="74">
        <f t="shared" si="11"/>
        <v>7.6354679802955669E-2</v>
      </c>
    </row>
    <row r="77" spans="1:17">
      <c r="A77" s="75" t="s">
        <v>156</v>
      </c>
      <c r="B77" s="76" t="s">
        <v>157</v>
      </c>
      <c r="C77" s="76" t="s">
        <v>158</v>
      </c>
      <c r="D77" s="73">
        <v>595</v>
      </c>
      <c r="E77" s="73">
        <v>579</v>
      </c>
      <c r="G77" s="69">
        <f t="shared" si="8"/>
        <v>670</v>
      </c>
      <c r="H77" s="86">
        <v>609</v>
      </c>
      <c r="I77" s="86">
        <v>52</v>
      </c>
      <c r="J77" s="73">
        <v>9</v>
      </c>
      <c r="K77" s="74">
        <f t="shared" si="9"/>
        <v>7.8668683812405452E-2</v>
      </c>
      <c r="M77" s="69">
        <f t="shared" si="10"/>
        <v>665</v>
      </c>
      <c r="N77" s="86">
        <v>609</v>
      </c>
      <c r="O77" s="86">
        <v>47</v>
      </c>
      <c r="P77" s="73">
        <v>9</v>
      </c>
      <c r="Q77" s="74">
        <f t="shared" si="11"/>
        <v>7.1646341463414628E-2</v>
      </c>
    </row>
    <row r="78" spans="1:17">
      <c r="A78" s="75" t="s">
        <v>173</v>
      </c>
      <c r="B78" s="76" t="s">
        <v>169</v>
      </c>
      <c r="C78" s="76" t="s">
        <v>174</v>
      </c>
      <c r="D78" s="73">
        <v>511</v>
      </c>
      <c r="E78" s="73">
        <v>513</v>
      </c>
      <c r="G78" s="69">
        <f t="shared" si="8"/>
        <v>600</v>
      </c>
      <c r="H78" s="86">
        <v>539</v>
      </c>
      <c r="I78" s="86">
        <v>52</v>
      </c>
      <c r="J78" s="73">
        <v>9</v>
      </c>
      <c r="K78" s="74">
        <f t="shared" si="9"/>
        <v>8.7986463620981392E-2</v>
      </c>
      <c r="M78" s="69">
        <f t="shared" si="10"/>
        <v>593.5</v>
      </c>
      <c r="N78" s="86">
        <v>538.5</v>
      </c>
      <c r="O78" s="86">
        <v>46</v>
      </c>
      <c r="P78" s="121">
        <v>9</v>
      </c>
      <c r="Q78" s="74">
        <f t="shared" si="11"/>
        <v>7.8699743370402059E-2</v>
      </c>
    </row>
    <row r="79" spans="1:17">
      <c r="A79" s="75" t="s">
        <v>171</v>
      </c>
      <c r="B79" s="76" t="s">
        <v>169</v>
      </c>
      <c r="C79" s="76" t="s">
        <v>172</v>
      </c>
      <c r="D79" s="73">
        <v>651</v>
      </c>
      <c r="E79" s="73">
        <v>647</v>
      </c>
      <c r="G79" s="69">
        <f t="shared" si="8"/>
        <v>712</v>
      </c>
      <c r="H79" s="86">
        <v>636</v>
      </c>
      <c r="I79" s="86">
        <v>66</v>
      </c>
      <c r="J79" s="73">
        <v>10</v>
      </c>
      <c r="K79" s="74">
        <f t="shared" si="9"/>
        <v>9.4017094017094016E-2</v>
      </c>
      <c r="M79" s="69">
        <f t="shared" si="10"/>
        <v>710.50000000000011</v>
      </c>
      <c r="N79" s="86">
        <v>641</v>
      </c>
      <c r="O79" s="86">
        <v>59.500000000000099</v>
      </c>
      <c r="P79" s="121">
        <v>10</v>
      </c>
      <c r="Q79" s="74">
        <f t="shared" si="11"/>
        <v>8.4939329050678219E-2</v>
      </c>
    </row>
    <row r="80" spans="1:17">
      <c r="A80" s="75" t="s">
        <v>168</v>
      </c>
      <c r="B80" s="76" t="s">
        <v>169</v>
      </c>
      <c r="C80" s="76" t="s">
        <v>170</v>
      </c>
      <c r="D80" s="73">
        <v>458</v>
      </c>
      <c r="E80" s="73">
        <v>433</v>
      </c>
      <c r="G80" s="69">
        <f t="shared" si="8"/>
        <v>547</v>
      </c>
      <c r="H80" s="86">
        <v>502</v>
      </c>
      <c r="I80" s="86">
        <v>37</v>
      </c>
      <c r="J80" s="73">
        <v>8</v>
      </c>
      <c r="K80" s="74">
        <f t="shared" si="9"/>
        <v>6.8645640074211506E-2</v>
      </c>
      <c r="M80" s="69">
        <f t="shared" si="10"/>
        <v>544.5</v>
      </c>
      <c r="N80" s="86">
        <v>505.75</v>
      </c>
      <c r="O80" s="86">
        <v>30.75</v>
      </c>
      <c r="P80" s="121">
        <v>8</v>
      </c>
      <c r="Q80" s="74">
        <f t="shared" si="11"/>
        <v>5.7315936626281455E-2</v>
      </c>
    </row>
    <row r="81" spans="1:17">
      <c r="A81" s="75" t="s">
        <v>178</v>
      </c>
      <c r="B81" s="76" t="s">
        <v>176</v>
      </c>
      <c r="C81" s="76" t="s">
        <v>179</v>
      </c>
      <c r="D81" s="73">
        <v>683</v>
      </c>
      <c r="E81" s="73">
        <v>700</v>
      </c>
      <c r="G81" s="69">
        <f t="shared" si="8"/>
        <v>756</v>
      </c>
      <c r="H81" s="86">
        <v>669</v>
      </c>
      <c r="I81" s="86">
        <v>76</v>
      </c>
      <c r="J81" s="73">
        <v>11</v>
      </c>
      <c r="K81" s="74">
        <f t="shared" si="9"/>
        <v>0.10201342281879194</v>
      </c>
      <c r="M81" s="69">
        <f t="shared" si="10"/>
        <v>783</v>
      </c>
      <c r="N81" s="86">
        <v>698</v>
      </c>
      <c r="O81" s="86">
        <v>74</v>
      </c>
      <c r="P81" s="121">
        <v>11</v>
      </c>
      <c r="Q81" s="74">
        <f t="shared" si="11"/>
        <v>9.585492227979274E-2</v>
      </c>
    </row>
    <row r="82" spans="1:17">
      <c r="A82" s="75" t="s">
        <v>175</v>
      </c>
      <c r="B82" s="76" t="s">
        <v>176</v>
      </c>
      <c r="C82" s="76" t="s">
        <v>177</v>
      </c>
      <c r="D82" s="73">
        <v>553</v>
      </c>
      <c r="E82" s="73">
        <v>521</v>
      </c>
      <c r="G82" s="69">
        <f t="shared" si="8"/>
        <v>638</v>
      </c>
      <c r="H82" s="86">
        <v>598</v>
      </c>
      <c r="I82" s="86">
        <v>31</v>
      </c>
      <c r="J82" s="73">
        <v>9</v>
      </c>
      <c r="K82" s="74">
        <f t="shared" si="9"/>
        <v>4.9284578696343402E-2</v>
      </c>
      <c r="M82" s="69">
        <f t="shared" si="10"/>
        <v>656</v>
      </c>
      <c r="N82" s="86">
        <v>605.79999999999995</v>
      </c>
      <c r="O82" s="86">
        <v>41.2</v>
      </c>
      <c r="P82" s="121">
        <v>9</v>
      </c>
      <c r="Q82" s="74">
        <f t="shared" si="11"/>
        <v>6.3678516228748067E-2</v>
      </c>
    </row>
    <row r="83" spans="1:17">
      <c r="A83" s="75" t="s">
        <v>191</v>
      </c>
      <c r="B83" s="76" t="s">
        <v>181</v>
      </c>
      <c r="C83" s="76" t="s">
        <v>192</v>
      </c>
      <c r="D83" s="73">
        <v>560</v>
      </c>
      <c r="E83" s="73">
        <v>545</v>
      </c>
      <c r="G83" s="69">
        <f t="shared" si="8"/>
        <v>603.5</v>
      </c>
      <c r="H83" s="86">
        <v>547</v>
      </c>
      <c r="I83" s="86">
        <v>47.5</v>
      </c>
      <c r="J83" s="73">
        <v>9</v>
      </c>
      <c r="K83" s="74">
        <f t="shared" si="9"/>
        <v>7.9899074852817498E-2</v>
      </c>
      <c r="M83" s="69">
        <f t="shared" si="10"/>
        <v>604</v>
      </c>
      <c r="N83" s="86">
        <v>545</v>
      </c>
      <c r="O83" s="86">
        <v>50</v>
      </c>
      <c r="P83" s="121">
        <v>9</v>
      </c>
      <c r="Q83" s="74">
        <f t="shared" si="11"/>
        <v>8.4033613445378158E-2</v>
      </c>
    </row>
    <row r="84" spans="1:17">
      <c r="A84" s="75" t="s">
        <v>189</v>
      </c>
      <c r="B84" s="76" t="s">
        <v>181</v>
      </c>
      <c r="C84" s="76" t="s">
        <v>190</v>
      </c>
      <c r="D84" s="73">
        <v>577</v>
      </c>
      <c r="E84" s="73">
        <v>543</v>
      </c>
      <c r="G84" s="69">
        <f t="shared" si="8"/>
        <v>628</v>
      </c>
      <c r="H84" s="86">
        <v>576</v>
      </c>
      <c r="I84" s="86">
        <v>43</v>
      </c>
      <c r="J84" s="73">
        <v>9</v>
      </c>
      <c r="K84" s="74">
        <f t="shared" si="9"/>
        <v>6.9466882067851371E-2</v>
      </c>
      <c r="M84" s="69">
        <f t="shared" si="10"/>
        <v>622.4</v>
      </c>
      <c r="N84" s="86">
        <v>573.15</v>
      </c>
      <c r="O84" s="86">
        <v>40.25</v>
      </c>
      <c r="P84" s="121">
        <v>9</v>
      </c>
      <c r="Q84" s="74">
        <f t="shared" si="11"/>
        <v>6.5617867623084455E-2</v>
      </c>
    </row>
    <row r="85" spans="1:17">
      <c r="A85" s="75" t="s">
        <v>187</v>
      </c>
      <c r="B85" s="76" t="s">
        <v>181</v>
      </c>
      <c r="C85" s="76" t="s">
        <v>188</v>
      </c>
      <c r="D85" s="73">
        <v>617</v>
      </c>
      <c r="E85" s="73">
        <v>605</v>
      </c>
      <c r="G85" s="69">
        <f t="shared" si="8"/>
        <v>678</v>
      </c>
      <c r="H85" s="86">
        <v>612</v>
      </c>
      <c r="I85" s="86">
        <v>57</v>
      </c>
      <c r="J85" s="73">
        <v>9</v>
      </c>
      <c r="K85" s="74">
        <f t="shared" si="9"/>
        <v>8.520179372197309E-2</v>
      </c>
      <c r="M85" s="69">
        <f t="shared" si="10"/>
        <v>654.29999999999995</v>
      </c>
      <c r="N85" s="86">
        <v>602.79999999999995</v>
      </c>
      <c r="O85" s="86">
        <v>42.5</v>
      </c>
      <c r="P85" s="121">
        <v>9</v>
      </c>
      <c r="Q85" s="74">
        <f t="shared" si="11"/>
        <v>6.5860839919417324E-2</v>
      </c>
    </row>
    <row r="86" spans="1:17">
      <c r="A86" s="75" t="s">
        <v>185</v>
      </c>
      <c r="B86" s="76" t="s">
        <v>181</v>
      </c>
      <c r="C86" s="76" t="s">
        <v>186</v>
      </c>
      <c r="D86" s="73">
        <v>592</v>
      </c>
      <c r="E86" s="73">
        <v>591</v>
      </c>
      <c r="G86" s="69">
        <f t="shared" si="8"/>
        <v>642</v>
      </c>
      <c r="H86" s="86">
        <v>588</v>
      </c>
      <c r="I86" s="86">
        <v>44</v>
      </c>
      <c r="J86" s="73">
        <v>10</v>
      </c>
      <c r="K86" s="74">
        <f t="shared" si="9"/>
        <v>6.9620253164556958E-2</v>
      </c>
      <c r="M86" s="69">
        <f t="shared" si="10"/>
        <v>644</v>
      </c>
      <c r="N86" s="86">
        <v>581.5</v>
      </c>
      <c r="O86" s="86">
        <v>50</v>
      </c>
      <c r="P86" s="134">
        <v>12.5</v>
      </c>
      <c r="Q86" s="74">
        <f t="shared" si="11"/>
        <v>7.9176563737133804E-2</v>
      </c>
    </row>
    <row r="87" spans="1:17">
      <c r="A87" s="75" t="s">
        <v>183</v>
      </c>
      <c r="B87" s="76" t="s">
        <v>181</v>
      </c>
      <c r="C87" s="76" t="s">
        <v>184</v>
      </c>
      <c r="D87" s="73">
        <v>535</v>
      </c>
      <c r="E87" s="73">
        <v>549</v>
      </c>
      <c r="G87" s="69">
        <f t="shared" si="8"/>
        <v>603</v>
      </c>
      <c r="H87" s="86">
        <v>540</v>
      </c>
      <c r="I87" s="86">
        <v>54</v>
      </c>
      <c r="J87" s="73">
        <v>9</v>
      </c>
      <c r="K87" s="74">
        <f t="shared" si="9"/>
        <v>9.0909090909090912E-2</v>
      </c>
      <c r="M87" s="69">
        <f t="shared" si="10"/>
        <v>630.5</v>
      </c>
      <c r="N87" s="86">
        <v>569</v>
      </c>
      <c r="O87" s="86">
        <v>52.5</v>
      </c>
      <c r="P87" s="121">
        <v>9</v>
      </c>
      <c r="Q87" s="74">
        <f t="shared" si="11"/>
        <v>8.4473049074818993E-2</v>
      </c>
    </row>
    <row r="88" spans="1:17">
      <c r="A88" s="75" t="s">
        <v>180</v>
      </c>
      <c r="B88" s="76" t="s">
        <v>181</v>
      </c>
      <c r="C88" s="76" t="s">
        <v>182</v>
      </c>
      <c r="D88" s="73">
        <v>246</v>
      </c>
      <c r="E88" s="73">
        <v>255</v>
      </c>
      <c r="G88" s="69">
        <f t="shared" si="8"/>
        <v>340</v>
      </c>
      <c r="H88" s="86">
        <v>306</v>
      </c>
      <c r="I88" s="86">
        <v>30</v>
      </c>
      <c r="J88" s="73">
        <v>4</v>
      </c>
      <c r="K88" s="74">
        <f t="shared" si="9"/>
        <v>8.9285714285714288E-2</v>
      </c>
      <c r="M88" s="69">
        <f t="shared" si="10"/>
        <v>343</v>
      </c>
      <c r="N88" s="86">
        <v>313</v>
      </c>
      <c r="O88" s="86">
        <v>26</v>
      </c>
      <c r="P88" s="121">
        <v>4</v>
      </c>
      <c r="Q88" s="74">
        <f t="shared" si="11"/>
        <v>7.6696165191740412E-2</v>
      </c>
    </row>
    <row r="89" spans="1:17">
      <c r="A89" s="75" t="s">
        <v>196</v>
      </c>
      <c r="B89" s="76" t="s">
        <v>194</v>
      </c>
      <c r="C89" s="76" t="s">
        <v>197</v>
      </c>
      <c r="D89" s="73">
        <v>759</v>
      </c>
      <c r="E89" s="73">
        <v>755</v>
      </c>
      <c r="G89" s="69">
        <f t="shared" si="8"/>
        <v>790</v>
      </c>
      <c r="H89" s="86">
        <v>700</v>
      </c>
      <c r="I89" s="86">
        <v>77</v>
      </c>
      <c r="J89" s="73">
        <v>13</v>
      </c>
      <c r="K89" s="74">
        <f t="shared" si="9"/>
        <v>9.90990990990991E-2</v>
      </c>
      <c r="M89" s="69">
        <f t="shared" si="10"/>
        <v>792</v>
      </c>
      <c r="N89" s="86">
        <v>697</v>
      </c>
      <c r="O89" s="86">
        <v>82</v>
      </c>
      <c r="P89" s="121">
        <v>13</v>
      </c>
      <c r="Q89" s="74">
        <f t="shared" si="11"/>
        <v>0.10526315789473684</v>
      </c>
    </row>
    <row r="90" spans="1:17">
      <c r="A90" s="75" t="s">
        <v>193</v>
      </c>
      <c r="B90" s="76" t="s">
        <v>194</v>
      </c>
      <c r="C90" s="76" t="s">
        <v>195</v>
      </c>
      <c r="D90" s="73">
        <v>426</v>
      </c>
      <c r="E90" s="73">
        <v>438</v>
      </c>
      <c r="G90" s="69">
        <f t="shared" si="8"/>
        <v>503</v>
      </c>
      <c r="H90" s="86">
        <v>457</v>
      </c>
      <c r="I90" s="86">
        <v>38</v>
      </c>
      <c r="J90" s="73">
        <v>8</v>
      </c>
      <c r="K90" s="74">
        <f t="shared" si="9"/>
        <v>7.6767676767676762E-2</v>
      </c>
      <c r="M90" s="69">
        <f t="shared" si="10"/>
        <v>505</v>
      </c>
      <c r="N90" s="86">
        <v>451.4</v>
      </c>
      <c r="O90" s="86">
        <v>45.6</v>
      </c>
      <c r="P90" s="121">
        <v>8</v>
      </c>
      <c r="Q90" s="74">
        <f t="shared" si="11"/>
        <v>9.1750503018108651E-2</v>
      </c>
    </row>
    <row r="91" spans="1:17">
      <c r="A91" s="75" t="s">
        <v>200</v>
      </c>
      <c r="B91" s="76" t="s">
        <v>199</v>
      </c>
      <c r="C91" s="76" t="s">
        <v>201</v>
      </c>
      <c r="D91" s="73">
        <v>661</v>
      </c>
      <c r="E91" s="73">
        <v>665</v>
      </c>
      <c r="G91" s="69">
        <f t="shared" si="8"/>
        <v>717</v>
      </c>
      <c r="H91" s="86">
        <v>671</v>
      </c>
      <c r="I91" s="86">
        <v>35</v>
      </c>
      <c r="J91" s="73">
        <v>11</v>
      </c>
      <c r="K91" s="74">
        <f t="shared" si="9"/>
        <v>4.9575070821529746E-2</v>
      </c>
      <c r="M91" s="69">
        <f t="shared" si="10"/>
        <v>720.8</v>
      </c>
      <c r="N91" s="86">
        <v>671.15</v>
      </c>
      <c r="O91" s="86">
        <v>38.15</v>
      </c>
      <c r="P91" s="134">
        <v>11.5</v>
      </c>
      <c r="Q91" s="74">
        <f t="shared" si="11"/>
        <v>5.3785422247286059E-2</v>
      </c>
    </row>
    <row r="92" spans="1:17">
      <c r="A92" s="75" t="s">
        <v>198</v>
      </c>
      <c r="B92" s="76" t="s">
        <v>199</v>
      </c>
      <c r="C92" s="76" t="s">
        <v>80</v>
      </c>
      <c r="D92" s="73">
        <v>598</v>
      </c>
      <c r="E92" s="73">
        <v>610</v>
      </c>
      <c r="G92" s="69">
        <f t="shared" si="8"/>
        <v>628</v>
      </c>
      <c r="H92" s="86">
        <v>553</v>
      </c>
      <c r="I92" s="86">
        <v>66</v>
      </c>
      <c r="J92" s="73">
        <v>9</v>
      </c>
      <c r="K92" s="74">
        <f t="shared" si="9"/>
        <v>0.10662358642972536</v>
      </c>
      <c r="M92" s="69">
        <f t="shared" si="10"/>
        <v>632</v>
      </c>
      <c r="N92" s="86">
        <v>574.95000000000005</v>
      </c>
      <c r="O92" s="86">
        <v>48.05</v>
      </c>
      <c r="P92" s="121">
        <v>9</v>
      </c>
      <c r="Q92" s="74">
        <f t="shared" si="11"/>
        <v>7.7126805778491167E-2</v>
      </c>
    </row>
    <row r="93" spans="1:17">
      <c r="A93" s="75" t="s">
        <v>202</v>
      </c>
      <c r="B93" s="76" t="s">
        <v>203</v>
      </c>
      <c r="C93" s="76" t="s">
        <v>204</v>
      </c>
      <c r="D93" s="73">
        <v>918</v>
      </c>
      <c r="E93" s="73">
        <v>924</v>
      </c>
      <c r="G93" s="69">
        <f t="shared" si="8"/>
        <v>969</v>
      </c>
      <c r="H93" s="86">
        <v>859</v>
      </c>
      <c r="I93" s="86">
        <v>95</v>
      </c>
      <c r="J93" s="73">
        <v>15</v>
      </c>
      <c r="K93" s="74">
        <f t="shared" si="9"/>
        <v>9.9580712788259959E-2</v>
      </c>
      <c r="M93" s="69">
        <f t="shared" si="10"/>
        <v>976.3</v>
      </c>
      <c r="N93" s="86">
        <v>877.3</v>
      </c>
      <c r="O93" s="86">
        <v>84</v>
      </c>
      <c r="P93" s="121">
        <v>15</v>
      </c>
      <c r="Q93" s="74">
        <f t="shared" si="11"/>
        <v>8.7381670654322272E-2</v>
      </c>
    </row>
    <row r="94" spans="1:17">
      <c r="A94" s="75" t="s">
        <v>209</v>
      </c>
      <c r="B94" s="76" t="s">
        <v>206</v>
      </c>
      <c r="C94" s="76" t="s">
        <v>210</v>
      </c>
      <c r="D94" s="73">
        <v>377</v>
      </c>
      <c r="E94" s="73">
        <v>371</v>
      </c>
      <c r="G94" s="69">
        <f t="shared" si="8"/>
        <v>429</v>
      </c>
      <c r="H94" s="86">
        <v>398</v>
      </c>
      <c r="I94" s="86">
        <v>25</v>
      </c>
      <c r="J94" s="73">
        <v>6</v>
      </c>
      <c r="K94" s="74">
        <f t="shared" si="9"/>
        <v>5.9101654846335699E-2</v>
      </c>
      <c r="M94" s="69">
        <f t="shared" si="10"/>
        <v>455.5</v>
      </c>
      <c r="N94" s="86">
        <v>408.3</v>
      </c>
      <c r="O94" s="86">
        <v>40.200000000000003</v>
      </c>
      <c r="P94" s="121">
        <v>7</v>
      </c>
      <c r="Q94" s="74">
        <f t="shared" si="11"/>
        <v>8.9632107023411373E-2</v>
      </c>
    </row>
    <row r="95" spans="1:17">
      <c r="A95" s="75" t="s">
        <v>207</v>
      </c>
      <c r="B95" s="76" t="s">
        <v>206</v>
      </c>
      <c r="C95" s="76" t="s">
        <v>208</v>
      </c>
      <c r="D95" s="73">
        <v>410</v>
      </c>
      <c r="E95" s="73">
        <v>379</v>
      </c>
      <c r="G95" s="69">
        <f t="shared" si="8"/>
        <v>483.5</v>
      </c>
      <c r="H95" s="86">
        <v>441</v>
      </c>
      <c r="I95" s="86">
        <v>35.5</v>
      </c>
      <c r="J95" s="73">
        <v>7</v>
      </c>
      <c r="K95" s="74">
        <f t="shared" si="9"/>
        <v>7.4501573976915009E-2</v>
      </c>
      <c r="M95" s="69">
        <f t="shared" si="10"/>
        <v>473</v>
      </c>
      <c r="N95" s="86">
        <v>443</v>
      </c>
      <c r="O95" s="86">
        <v>23</v>
      </c>
      <c r="P95" s="121">
        <v>7</v>
      </c>
      <c r="Q95" s="74">
        <f t="shared" si="11"/>
        <v>4.9356223175965663E-2</v>
      </c>
    </row>
    <row r="96" spans="1:17">
      <c r="A96" s="75" t="s">
        <v>205</v>
      </c>
      <c r="B96" s="76" t="s">
        <v>206</v>
      </c>
      <c r="C96" s="76" t="s">
        <v>384</v>
      </c>
      <c r="D96" s="73">
        <v>543</v>
      </c>
      <c r="E96" s="73">
        <v>550</v>
      </c>
      <c r="G96" s="69">
        <f t="shared" si="8"/>
        <v>620</v>
      </c>
      <c r="H96" s="86">
        <v>561</v>
      </c>
      <c r="I96" s="86">
        <v>50</v>
      </c>
      <c r="J96" s="73">
        <v>9</v>
      </c>
      <c r="K96" s="74">
        <f t="shared" si="9"/>
        <v>8.1833060556464818E-2</v>
      </c>
      <c r="M96" s="69">
        <f t="shared" si="10"/>
        <v>625</v>
      </c>
      <c r="N96" s="86">
        <v>575</v>
      </c>
      <c r="O96" s="86">
        <v>41</v>
      </c>
      <c r="P96" s="121">
        <v>9</v>
      </c>
      <c r="Q96" s="74">
        <f t="shared" si="11"/>
        <v>6.6558441558441553E-2</v>
      </c>
    </row>
    <row r="97" spans="1:17">
      <c r="A97" s="75" t="s">
        <v>214</v>
      </c>
      <c r="B97" s="76" t="s">
        <v>212</v>
      </c>
      <c r="C97" s="76" t="s">
        <v>215</v>
      </c>
      <c r="D97" s="73">
        <v>538</v>
      </c>
      <c r="E97" s="73">
        <v>549</v>
      </c>
      <c r="G97" s="69">
        <f t="shared" si="8"/>
        <v>600</v>
      </c>
      <c r="H97" s="86">
        <v>547</v>
      </c>
      <c r="I97" s="86">
        <v>44</v>
      </c>
      <c r="J97" s="73">
        <v>9</v>
      </c>
      <c r="K97" s="74">
        <f t="shared" si="9"/>
        <v>7.4450084602368863E-2</v>
      </c>
      <c r="M97" s="69">
        <f t="shared" si="10"/>
        <v>594</v>
      </c>
      <c r="N97" s="86">
        <v>544</v>
      </c>
      <c r="O97" s="86">
        <v>41</v>
      </c>
      <c r="P97" s="121">
        <v>9</v>
      </c>
      <c r="Q97" s="74">
        <f t="shared" si="11"/>
        <v>7.0085470085470086E-2</v>
      </c>
    </row>
    <row r="98" spans="1:17">
      <c r="A98" s="75" t="s">
        <v>211</v>
      </c>
      <c r="B98" s="76" t="s">
        <v>212</v>
      </c>
      <c r="C98" s="76" t="s">
        <v>213</v>
      </c>
      <c r="D98" s="73">
        <v>499</v>
      </c>
      <c r="E98" s="73">
        <v>491</v>
      </c>
      <c r="G98" s="69">
        <f t="shared" si="8"/>
        <v>546</v>
      </c>
      <c r="H98" s="86">
        <v>497</v>
      </c>
      <c r="I98" s="86">
        <v>41</v>
      </c>
      <c r="J98" s="73">
        <v>8</v>
      </c>
      <c r="K98" s="74">
        <f t="shared" si="9"/>
        <v>7.6208178438661706E-2</v>
      </c>
      <c r="M98" s="69">
        <f t="shared" si="10"/>
        <v>550</v>
      </c>
      <c r="N98" s="86">
        <v>495.6</v>
      </c>
      <c r="O98" s="86">
        <v>46.4</v>
      </c>
      <c r="P98" s="121">
        <v>8</v>
      </c>
      <c r="Q98" s="74">
        <f t="shared" si="11"/>
        <v>8.5608856088560878E-2</v>
      </c>
    </row>
    <row r="99" spans="1:17">
      <c r="A99" s="75" t="s">
        <v>216</v>
      </c>
      <c r="B99" s="76" t="s">
        <v>217</v>
      </c>
      <c r="C99" s="76" t="s">
        <v>218</v>
      </c>
      <c r="D99" s="73">
        <v>304</v>
      </c>
      <c r="E99" s="73">
        <v>287</v>
      </c>
      <c r="G99" s="69">
        <f t="shared" si="8"/>
        <v>358</v>
      </c>
      <c r="H99" s="86">
        <v>328</v>
      </c>
      <c r="I99" s="86">
        <v>25</v>
      </c>
      <c r="J99" s="73">
        <v>5</v>
      </c>
      <c r="K99" s="74">
        <f t="shared" si="9"/>
        <v>7.0821529745042494E-2</v>
      </c>
      <c r="M99" s="69">
        <f t="shared" si="10"/>
        <v>337</v>
      </c>
      <c r="N99" s="86">
        <v>317.5</v>
      </c>
      <c r="O99" s="86">
        <v>14.5</v>
      </c>
      <c r="P99" s="121">
        <v>5</v>
      </c>
      <c r="Q99" s="74">
        <f t="shared" si="11"/>
        <v>4.3674698795180725E-2</v>
      </c>
    </row>
    <row r="100" spans="1:17">
      <c r="A100" s="75" t="s">
        <v>219</v>
      </c>
      <c r="B100" s="76" t="s">
        <v>220</v>
      </c>
      <c r="C100" s="76" t="s">
        <v>221</v>
      </c>
      <c r="D100" s="73">
        <v>488</v>
      </c>
      <c r="E100" s="73">
        <v>481</v>
      </c>
      <c r="G100" s="69">
        <f t="shared" si="8"/>
        <v>547</v>
      </c>
      <c r="H100" s="86">
        <v>497</v>
      </c>
      <c r="I100" s="86">
        <v>42</v>
      </c>
      <c r="J100" s="73">
        <v>8</v>
      </c>
      <c r="K100" s="74">
        <f t="shared" si="9"/>
        <v>7.792207792207792E-2</v>
      </c>
      <c r="M100" s="69">
        <f t="shared" si="10"/>
        <v>548.70000000000005</v>
      </c>
      <c r="N100" s="86">
        <v>507.2</v>
      </c>
      <c r="O100" s="86">
        <v>33.500000000000099</v>
      </c>
      <c r="P100" s="121">
        <v>8</v>
      </c>
      <c r="Q100" s="74">
        <f t="shared" si="11"/>
        <v>6.1956722766783975E-2</v>
      </c>
    </row>
    <row r="101" spans="1:17">
      <c r="A101" s="75" t="s">
        <v>225</v>
      </c>
      <c r="B101" s="76" t="s">
        <v>223</v>
      </c>
      <c r="C101" s="76" t="s">
        <v>91</v>
      </c>
      <c r="D101" s="73">
        <v>633</v>
      </c>
      <c r="E101" s="73">
        <v>637</v>
      </c>
      <c r="G101" s="69">
        <f t="shared" ref="G101:G102" si="12">SUM(H101:J101)</f>
        <v>814</v>
      </c>
      <c r="H101" s="86">
        <v>736</v>
      </c>
      <c r="I101" s="86">
        <v>68</v>
      </c>
      <c r="J101" s="73">
        <v>10</v>
      </c>
      <c r="K101" s="74">
        <f t="shared" ref="K101:K102" si="13">I101/(G101-J101)</f>
        <v>8.45771144278607E-2</v>
      </c>
      <c r="M101" s="69">
        <f t="shared" ref="M101:M102" si="14">SUM(N101:P101)</f>
        <v>802</v>
      </c>
      <c r="N101" s="86">
        <v>734.8</v>
      </c>
      <c r="O101" s="86">
        <v>57.200000000000102</v>
      </c>
      <c r="P101" s="121">
        <v>10</v>
      </c>
      <c r="Q101" s="74">
        <f t="shared" ref="Q101:Q102" si="15">O101/(M101-P101)</f>
        <v>7.2222222222222354E-2</v>
      </c>
    </row>
    <row r="102" spans="1:17">
      <c r="A102" s="75" t="s">
        <v>222</v>
      </c>
      <c r="B102" s="76" t="s">
        <v>223</v>
      </c>
      <c r="C102" s="76" t="s">
        <v>224</v>
      </c>
      <c r="D102" s="73">
        <v>625</v>
      </c>
      <c r="E102" s="73">
        <v>634</v>
      </c>
      <c r="G102" s="69">
        <f t="shared" si="12"/>
        <v>804</v>
      </c>
      <c r="H102" s="86">
        <v>737</v>
      </c>
      <c r="I102" s="86">
        <v>57</v>
      </c>
      <c r="J102" s="73">
        <v>10</v>
      </c>
      <c r="K102" s="74">
        <f t="shared" si="13"/>
        <v>7.1788413098236775E-2</v>
      </c>
      <c r="M102" s="69">
        <f t="shared" si="14"/>
        <v>800</v>
      </c>
      <c r="N102" s="86">
        <v>733</v>
      </c>
      <c r="O102" s="86">
        <v>57</v>
      </c>
      <c r="P102" s="121">
        <v>10</v>
      </c>
      <c r="Q102" s="74">
        <f t="shared" si="15"/>
        <v>7.2151898734177211E-2</v>
      </c>
    </row>
    <row r="103" spans="1:17" s="10" customFormat="1" ht="4.5" customHeight="1">
      <c r="A103" s="8"/>
      <c r="B103" s="9"/>
      <c r="C103" s="9"/>
      <c r="D103" s="22"/>
      <c r="E103" s="22"/>
      <c r="G103" s="28"/>
      <c r="H103" s="26"/>
      <c r="I103" s="26"/>
      <c r="J103" s="22"/>
      <c r="K103" s="11"/>
      <c r="M103" s="91"/>
      <c r="N103" s="92"/>
      <c r="O103" s="92"/>
      <c r="P103" s="22"/>
      <c r="Q103" s="11"/>
    </row>
    <row r="104" spans="1:17" s="16" customFormat="1" ht="18" customHeight="1">
      <c r="A104" s="78" t="s">
        <v>226</v>
      </c>
      <c r="B104" s="78"/>
      <c r="C104" s="78"/>
      <c r="D104" s="23">
        <f>SUM(D5:D102)</f>
        <v>54417</v>
      </c>
      <c r="E104" s="23">
        <f>SUM(E5:E102)</f>
        <v>54259</v>
      </c>
      <c r="G104" s="69">
        <f>SUM(G5:G102)</f>
        <v>63682.495999999999</v>
      </c>
      <c r="H104" s="69">
        <f>SUM(H5:H102)</f>
        <v>57635.5</v>
      </c>
      <c r="I104" s="70">
        <f>SUM(I5:I102)</f>
        <v>5167.9960000000001</v>
      </c>
      <c r="J104" s="23">
        <f>SUM(J5:J102)</f>
        <v>879</v>
      </c>
      <c r="K104" s="24"/>
      <c r="M104" s="69">
        <f>SUM(M5:M102)</f>
        <v>63751.020000000011</v>
      </c>
      <c r="N104" s="69">
        <f>SUM(N5:N102)</f>
        <v>58006.130000000019</v>
      </c>
      <c r="O104" s="69">
        <f>SUM(O5:O102)</f>
        <v>4854.1399999999985</v>
      </c>
      <c r="P104" s="23">
        <f>SUM(P5:P102)</f>
        <v>890.75</v>
      </c>
      <c r="Q104" s="25"/>
    </row>
    <row r="105" spans="1:17">
      <c r="A105" s="2" t="s">
        <v>382</v>
      </c>
      <c r="E105" s="118"/>
    </row>
    <row r="106" spans="1:17">
      <c r="A106" s="1" t="s">
        <v>383</v>
      </c>
      <c r="B106" s="130"/>
      <c r="C106" s="131"/>
      <c r="D106" s="132"/>
      <c r="E106" s="135"/>
      <c r="G106" s="133"/>
    </row>
    <row r="107" spans="1:17">
      <c r="E107" s="118"/>
    </row>
    <row r="109" spans="1:17">
      <c r="A109" s="129"/>
      <c r="B109" s="130"/>
      <c r="C109" s="131"/>
      <c r="D109" s="132"/>
      <c r="E109" s="132"/>
      <c r="G109" s="133"/>
    </row>
    <row r="111" spans="1:17">
      <c r="D111" s="118"/>
    </row>
    <row r="113" spans="4:4">
      <c r="D113" s="118"/>
    </row>
    <row r="114" spans="4:4">
      <c r="D114" s="118"/>
    </row>
  </sheetData>
  <autoFilter ref="A4:Q102"/>
  <mergeCells count="2">
    <mergeCell ref="A1:Q1"/>
    <mergeCell ref="M3:Q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56" fitToHeight="10" orientation="portrait" r:id="rId1"/>
  <headerFooter>
    <oddHeader>&amp;LDSDEN 92 - DOS2&amp;RDocument de travail CTSD</oddHeader>
    <oddFooter>&amp;L&amp;8&amp;Z&amp;F - &amp;A&amp;R&amp;8&amp;D - 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67"/>
  <sheetViews>
    <sheetView showGridLines="0" zoomScaleNormal="100" zoomScaleSheetLayoutView="100" workbookViewId="0">
      <pane ySplit="4" topLeftCell="A47" activePane="bottomLeft" state="frozen"/>
      <selection activeCell="C122" sqref="C122"/>
      <selection pane="bottomLeft" activeCell="A3" sqref="A3:XFD3"/>
    </sheetView>
  </sheetViews>
  <sheetFormatPr baseColWidth="10" defaultColWidth="11.42578125" defaultRowHeight="15"/>
  <cols>
    <col min="1" max="1" width="9.5703125" style="41" customWidth="1"/>
    <col min="2" max="2" width="20" style="41" customWidth="1"/>
    <col min="3" max="3" width="9.5703125" style="41" customWidth="1"/>
    <col min="4" max="4" width="25.28515625" style="41" customWidth="1"/>
    <col min="5" max="5" width="10.85546875" style="45" customWidth="1"/>
    <col min="6" max="6" width="11.140625" style="45" customWidth="1"/>
    <col min="7" max="7" width="1.42578125" style="41" customWidth="1"/>
    <col min="8" max="8" width="11" style="44" customWidth="1"/>
    <col min="9" max="9" width="11.140625" style="44" customWidth="1"/>
    <col min="10" max="10" width="9.5703125" style="44" customWidth="1"/>
    <col min="11" max="11" width="6.42578125" style="45" customWidth="1"/>
    <col min="12" max="12" width="7.42578125" style="42" customWidth="1"/>
    <col min="13" max="13" width="1.140625" style="41" customWidth="1"/>
    <col min="14" max="14" width="12.140625" style="44" customWidth="1"/>
    <col min="15" max="15" width="13.7109375" style="44" customWidth="1"/>
    <col min="16" max="16" width="13.42578125" style="44" customWidth="1"/>
    <col min="17" max="17" width="7.5703125" style="43" customWidth="1"/>
    <col min="18" max="18" width="7.42578125" style="42" customWidth="1"/>
    <col min="19" max="16384" width="11.42578125" style="41"/>
  </cols>
  <sheetData>
    <row r="1" spans="1:18" s="64" customFormat="1" ht="22.5" customHeight="1">
      <c r="A1" s="147" t="s">
        <v>388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9"/>
    </row>
    <row r="2" spans="1:18" s="64" customFormat="1" ht="22.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1:18" s="52" customFormat="1" ht="37.5" customHeight="1">
      <c r="A3" s="56"/>
      <c r="B3" s="56"/>
      <c r="C3" s="56"/>
      <c r="D3" s="55"/>
      <c r="E3" s="128"/>
      <c r="F3" s="81"/>
      <c r="G3" s="54"/>
      <c r="H3" s="99" t="s">
        <v>229</v>
      </c>
      <c r="I3" s="99"/>
      <c r="J3" s="99"/>
      <c r="K3" s="99"/>
      <c r="L3" s="99"/>
      <c r="M3" s="39"/>
      <c r="N3" s="150" t="str">
        <f>COLLEGES!M3</f>
        <v>DOTATION CONSTATÉE AU 29/10/2024</v>
      </c>
      <c r="O3" s="151"/>
      <c r="P3" s="151"/>
      <c r="Q3" s="151"/>
      <c r="R3" s="152"/>
    </row>
    <row r="4" spans="1:18" s="52" customFormat="1" ht="69.599999999999994" customHeight="1">
      <c r="A4" s="83" t="s">
        <v>0</v>
      </c>
      <c r="B4" s="83" t="s">
        <v>357</v>
      </c>
      <c r="C4" s="83" t="s">
        <v>356</v>
      </c>
      <c r="D4" s="83" t="s">
        <v>236</v>
      </c>
      <c r="E4" s="84" t="s">
        <v>355</v>
      </c>
      <c r="F4" s="120" t="s">
        <v>354</v>
      </c>
      <c r="G4" s="53"/>
      <c r="H4" s="85" t="s">
        <v>230</v>
      </c>
      <c r="I4" s="85" t="s">
        <v>231</v>
      </c>
      <c r="J4" s="85" t="s">
        <v>232</v>
      </c>
      <c r="K4" s="84" t="s">
        <v>234</v>
      </c>
      <c r="L4" s="83" t="s">
        <v>237</v>
      </c>
      <c r="M4" s="39"/>
      <c r="N4" s="85" t="s">
        <v>230</v>
      </c>
      <c r="O4" s="85" t="s">
        <v>231</v>
      </c>
      <c r="P4" s="85" t="s">
        <v>232</v>
      </c>
      <c r="Q4" s="122" t="s">
        <v>234</v>
      </c>
      <c r="R4" s="83" t="s">
        <v>237</v>
      </c>
    </row>
    <row r="5" spans="1:18" s="112" customFormat="1" ht="12.75">
      <c r="A5" s="105" t="s">
        <v>352</v>
      </c>
      <c r="B5" s="105" t="s">
        <v>351</v>
      </c>
      <c r="C5" s="105" t="s">
        <v>261</v>
      </c>
      <c r="D5" s="114" t="s">
        <v>350</v>
      </c>
      <c r="E5" s="106">
        <v>645</v>
      </c>
      <c r="F5" s="106">
        <v>659</v>
      </c>
      <c r="G5" s="107"/>
      <c r="H5" s="108">
        <f>SUM(I5:K5)</f>
        <v>1400.354</v>
      </c>
      <c r="I5" s="109">
        <v>1188</v>
      </c>
      <c r="J5" s="109">
        <v>199.35400000000004</v>
      </c>
      <c r="K5" s="109">
        <v>13</v>
      </c>
      <c r="L5" s="110">
        <f>J5/(H5-K5)</f>
        <v>0.14369367875826936</v>
      </c>
      <c r="M5" s="111"/>
      <c r="N5" s="108">
        <f t="shared" ref="N5:N36" si="0">SUM(O5:Q5)</f>
        <v>1366.9</v>
      </c>
      <c r="O5" s="109">
        <f>VLOOKUP(A5,[1]Liste!B$373:J$551,9,FALSE)</f>
        <v>1194.9000000000001</v>
      </c>
      <c r="P5" s="109">
        <f>VLOOKUP(A5,[1]Liste!B$373:K$551,10,FALSE)</f>
        <v>154.5</v>
      </c>
      <c r="Q5" s="124">
        <v>17.5</v>
      </c>
      <c r="R5" s="110">
        <f t="shared" ref="R5:R36" si="1">P5/(N5-Q5)</f>
        <v>0.11449533125833702</v>
      </c>
    </row>
    <row r="6" spans="1:18" s="112" customFormat="1" ht="12.75">
      <c r="A6" s="105" t="s">
        <v>353</v>
      </c>
      <c r="B6" s="105" t="s">
        <v>351</v>
      </c>
      <c r="C6" s="105" t="s">
        <v>258</v>
      </c>
      <c r="D6" s="114" t="s">
        <v>11</v>
      </c>
      <c r="E6" s="106">
        <v>1308</v>
      </c>
      <c r="F6" s="106">
        <v>1283</v>
      </c>
      <c r="G6" s="107"/>
      <c r="H6" s="108">
        <f t="shared" ref="H6:H36" si="2">SUM(I6:K6)</f>
        <v>1656.880680704937</v>
      </c>
      <c r="I6" s="109">
        <v>1442</v>
      </c>
      <c r="J6" s="109">
        <v>196.88068070493705</v>
      </c>
      <c r="K6" s="109">
        <v>18</v>
      </c>
      <c r="L6" s="110">
        <f t="shared" ref="L6:L58" si="3">J6/(H6-K6)</f>
        <v>0.12013118649995443</v>
      </c>
      <c r="M6" s="111"/>
      <c r="N6" s="108">
        <f t="shared" si="0"/>
        <v>1671.68</v>
      </c>
      <c r="O6" s="109">
        <f>VLOOKUP(A6,[1]Liste!B$373:J$551,9,FALSE)</f>
        <v>1438.4</v>
      </c>
      <c r="P6" s="109">
        <f>VLOOKUP(A6,[1]Liste!B$373:K$551,10,FALSE)</f>
        <v>214.28</v>
      </c>
      <c r="Q6" s="123">
        <v>19</v>
      </c>
      <c r="R6" s="110">
        <f t="shared" si="1"/>
        <v>0.12965607377108695</v>
      </c>
    </row>
    <row r="7" spans="1:18" s="112" customFormat="1" ht="12.75">
      <c r="A7" s="105" t="s">
        <v>348</v>
      </c>
      <c r="B7" s="105" t="s">
        <v>15</v>
      </c>
      <c r="C7" s="105" t="s">
        <v>261</v>
      </c>
      <c r="D7" s="114" t="s">
        <v>347</v>
      </c>
      <c r="E7" s="106">
        <v>626</v>
      </c>
      <c r="F7" s="106">
        <v>642</v>
      </c>
      <c r="G7" s="107"/>
      <c r="H7" s="108">
        <f t="shared" si="2"/>
        <v>1440.5589</v>
      </c>
      <c r="I7" s="109">
        <v>1169</v>
      </c>
      <c r="J7" s="109">
        <v>256.55889999999999</v>
      </c>
      <c r="K7" s="109">
        <v>15</v>
      </c>
      <c r="L7" s="110">
        <f t="shared" si="3"/>
        <v>0.17997074691196555</v>
      </c>
      <c r="M7" s="111"/>
      <c r="N7" s="108">
        <f t="shared" si="0"/>
        <v>1377</v>
      </c>
      <c r="O7" s="109">
        <f>VLOOKUP(A7,[1]Liste!B$373:J$551,9,FALSE)</f>
        <v>1140.9000000000001</v>
      </c>
      <c r="P7" s="109">
        <f>VLOOKUP(A7,[1]Liste!B$373:K$551,10,FALSE)</f>
        <v>219.1</v>
      </c>
      <c r="Q7" s="123">
        <v>17</v>
      </c>
      <c r="R7" s="110">
        <f t="shared" si="1"/>
        <v>0.16110294117647059</v>
      </c>
    </row>
    <row r="8" spans="1:18" s="112" customFormat="1" ht="12.75">
      <c r="A8" s="105" t="s">
        <v>349</v>
      </c>
      <c r="B8" s="105" t="s">
        <v>15</v>
      </c>
      <c r="C8" s="105" t="s">
        <v>258</v>
      </c>
      <c r="D8" s="114" t="s">
        <v>20</v>
      </c>
      <c r="E8" s="106">
        <v>953</v>
      </c>
      <c r="F8" s="106">
        <v>914</v>
      </c>
      <c r="G8" s="107"/>
      <c r="H8" s="108">
        <f t="shared" si="2"/>
        <v>1151.4324597028378</v>
      </c>
      <c r="I8" s="109">
        <v>1026</v>
      </c>
      <c r="J8" s="109">
        <v>112.43245970283783</v>
      </c>
      <c r="K8" s="109">
        <v>13</v>
      </c>
      <c r="L8" s="110">
        <f t="shared" si="3"/>
        <v>9.8760764193411871E-2</v>
      </c>
      <c r="M8" s="111"/>
      <c r="N8" s="108">
        <f t="shared" si="0"/>
        <v>1139.1500000000001</v>
      </c>
      <c r="O8" s="109">
        <f>VLOOKUP(A8,[1]Liste!B$373:J$551,9,FALSE)</f>
        <v>1026.43</v>
      </c>
      <c r="P8" s="109">
        <f>VLOOKUP(A8,[1]Liste!B$373:K$551,10,FALSE)</f>
        <v>98.72</v>
      </c>
      <c r="Q8" s="123">
        <v>14</v>
      </c>
      <c r="R8" s="110">
        <f t="shared" si="1"/>
        <v>8.7739412522774729E-2</v>
      </c>
    </row>
    <row r="9" spans="1:18" s="112" customFormat="1" ht="12.75">
      <c r="A9" s="105" t="s">
        <v>346</v>
      </c>
      <c r="B9" s="105" t="s">
        <v>345</v>
      </c>
      <c r="C9" s="105" t="s">
        <v>261</v>
      </c>
      <c r="D9" s="114" t="s">
        <v>49</v>
      </c>
      <c r="E9" s="106">
        <v>351</v>
      </c>
      <c r="F9" s="106">
        <v>373</v>
      </c>
      <c r="G9" s="107"/>
      <c r="H9" s="108">
        <f t="shared" si="2"/>
        <v>800.05</v>
      </c>
      <c r="I9" s="109">
        <v>698</v>
      </c>
      <c r="J9" s="109">
        <v>93.049999999999955</v>
      </c>
      <c r="K9" s="109">
        <v>9</v>
      </c>
      <c r="L9" s="110">
        <f t="shared" si="3"/>
        <v>0.11762846849124577</v>
      </c>
      <c r="M9" s="111"/>
      <c r="N9" s="108">
        <f t="shared" si="0"/>
        <v>791.5</v>
      </c>
      <c r="O9" s="109">
        <f>VLOOKUP(A9,[1]Liste!B$373:J$551,9,FALSE)</f>
        <v>687</v>
      </c>
      <c r="P9" s="109">
        <f>VLOOKUP(A9,[1]Liste!B$373:K$551,10,FALSE)</f>
        <v>95.5</v>
      </c>
      <c r="Q9" s="123">
        <v>9</v>
      </c>
      <c r="R9" s="110">
        <f t="shared" si="1"/>
        <v>0.1220447284345048</v>
      </c>
    </row>
    <row r="10" spans="1:18" s="112" customFormat="1" ht="12.75">
      <c r="A10" s="105" t="s">
        <v>343</v>
      </c>
      <c r="B10" s="105" t="s">
        <v>31</v>
      </c>
      <c r="C10" s="105" t="s">
        <v>261</v>
      </c>
      <c r="D10" s="114" t="s">
        <v>342</v>
      </c>
      <c r="E10" s="106">
        <v>312</v>
      </c>
      <c r="F10" s="106">
        <v>327</v>
      </c>
      <c r="G10" s="107"/>
      <c r="H10" s="108">
        <f t="shared" si="2"/>
        <v>553.13080000000002</v>
      </c>
      <c r="I10" s="109">
        <v>486</v>
      </c>
      <c r="J10" s="109">
        <v>62.130800000000022</v>
      </c>
      <c r="K10" s="109">
        <v>5</v>
      </c>
      <c r="L10" s="110">
        <f t="shared" si="3"/>
        <v>0.11335031711409033</v>
      </c>
      <c r="M10" s="111"/>
      <c r="N10" s="108">
        <f t="shared" si="0"/>
        <v>579.5</v>
      </c>
      <c r="O10" s="109">
        <f>VLOOKUP(A10,[1]Liste!B$373:J$551,9,FALSE)</f>
        <v>495</v>
      </c>
      <c r="P10" s="109">
        <f>VLOOKUP(A10,[1]Liste!B$373:K$551,10,FALSE)</f>
        <v>78.5</v>
      </c>
      <c r="Q10" s="123">
        <v>6</v>
      </c>
      <c r="R10" s="110">
        <f t="shared" si="1"/>
        <v>0.13687881429816914</v>
      </c>
    </row>
    <row r="11" spans="1:18" s="112" customFormat="1" ht="12.75">
      <c r="A11" s="105" t="s">
        <v>344</v>
      </c>
      <c r="B11" s="105" t="s">
        <v>31</v>
      </c>
      <c r="C11" s="105" t="s">
        <v>258</v>
      </c>
      <c r="D11" s="114" t="s">
        <v>32</v>
      </c>
      <c r="E11" s="106">
        <v>1180</v>
      </c>
      <c r="F11" s="106">
        <v>1158</v>
      </c>
      <c r="G11" s="107"/>
      <c r="H11" s="108">
        <f t="shared" si="2"/>
        <v>1431.1569701776073</v>
      </c>
      <c r="I11" s="109">
        <v>1238</v>
      </c>
      <c r="J11" s="109">
        <v>174.15697017760726</v>
      </c>
      <c r="K11" s="109">
        <v>19</v>
      </c>
      <c r="L11" s="110">
        <f t="shared" si="3"/>
        <v>0.12332692034632914</v>
      </c>
      <c r="M11" s="111"/>
      <c r="N11" s="108">
        <f t="shared" si="0"/>
        <v>1422.35</v>
      </c>
      <c r="O11" s="109">
        <f>VLOOKUP(A11,[1]Liste!B$373:J$551,9,FALSE)</f>
        <v>1240</v>
      </c>
      <c r="P11" s="109">
        <f>VLOOKUP(A11,[1]Liste!B$373:K$551,10,FALSE)</f>
        <v>162.35</v>
      </c>
      <c r="Q11" s="123">
        <v>20</v>
      </c>
      <c r="R11" s="110">
        <f t="shared" si="1"/>
        <v>0.11576995757121974</v>
      </c>
    </row>
    <row r="12" spans="1:18" s="112" customFormat="1" ht="12.75">
      <c r="A12" s="105" t="s">
        <v>339</v>
      </c>
      <c r="B12" s="105" t="s">
        <v>36</v>
      </c>
      <c r="C12" s="105" t="s">
        <v>255</v>
      </c>
      <c r="D12" s="114" t="s">
        <v>338</v>
      </c>
      <c r="E12" s="106">
        <v>590</v>
      </c>
      <c r="F12" s="106">
        <v>609</v>
      </c>
      <c r="G12" s="107"/>
      <c r="H12" s="108">
        <f t="shared" si="2"/>
        <v>1188.0216311260012</v>
      </c>
      <c r="I12" s="109">
        <v>1041</v>
      </c>
      <c r="J12" s="109">
        <v>137.02163112600124</v>
      </c>
      <c r="K12" s="109">
        <v>10</v>
      </c>
      <c r="L12" s="110">
        <f t="shared" si="3"/>
        <v>0.11631503828586777</v>
      </c>
      <c r="M12" s="111"/>
      <c r="N12" s="108">
        <f t="shared" si="0"/>
        <v>1152.8</v>
      </c>
      <c r="O12" s="109">
        <f>VLOOKUP(A12,[1]Liste!B$373:J$551,9,FALSE)</f>
        <v>1041.0999999999999</v>
      </c>
      <c r="P12" s="109">
        <f>VLOOKUP(A12,[1]Liste!B$373:K$551,10,FALSE)</f>
        <v>100.7</v>
      </c>
      <c r="Q12" s="123">
        <v>11</v>
      </c>
      <c r="R12" s="110">
        <f t="shared" si="1"/>
        <v>8.8194079523559302E-2</v>
      </c>
    </row>
    <row r="13" spans="1:18" s="112" customFormat="1" ht="12.75">
      <c r="A13" s="105" t="s">
        <v>341</v>
      </c>
      <c r="B13" s="105" t="s">
        <v>36</v>
      </c>
      <c r="C13" s="105" t="s">
        <v>258</v>
      </c>
      <c r="D13" s="114" t="s">
        <v>340</v>
      </c>
      <c r="E13" s="106">
        <v>1115</v>
      </c>
      <c r="F13" s="106">
        <v>1098</v>
      </c>
      <c r="G13" s="107"/>
      <c r="H13" s="108">
        <f t="shared" si="2"/>
        <v>1732.8484299484185</v>
      </c>
      <c r="I13" s="109">
        <v>1474</v>
      </c>
      <c r="J13" s="109">
        <v>241.84842994841847</v>
      </c>
      <c r="K13" s="109">
        <v>17</v>
      </c>
      <c r="L13" s="110">
        <f t="shared" si="3"/>
        <v>0.1409497632350247</v>
      </c>
      <c r="M13" s="111"/>
      <c r="N13" s="108">
        <f t="shared" si="0"/>
        <v>1670.4099999999999</v>
      </c>
      <c r="O13" s="109">
        <f>VLOOKUP(A13,[1]Liste!B$373:J$551,9,FALSE)</f>
        <v>1465.28</v>
      </c>
      <c r="P13" s="109">
        <f>VLOOKUP(A13,[1]Liste!B$373:K$551,10,FALSE)</f>
        <v>186.13</v>
      </c>
      <c r="Q13" s="123">
        <v>19</v>
      </c>
      <c r="R13" s="110">
        <f t="shared" si="1"/>
        <v>0.11270974500578294</v>
      </c>
    </row>
    <row r="14" spans="1:18" s="112" customFormat="1" ht="12.75">
      <c r="A14" s="105" t="s">
        <v>337</v>
      </c>
      <c r="B14" s="105" t="s">
        <v>36</v>
      </c>
      <c r="C14" s="105" t="s">
        <v>272</v>
      </c>
      <c r="D14" s="114" t="s">
        <v>336</v>
      </c>
      <c r="E14" s="106">
        <v>568</v>
      </c>
      <c r="F14" s="106">
        <v>542</v>
      </c>
      <c r="G14" s="107"/>
      <c r="H14" s="108">
        <f t="shared" si="2"/>
        <v>746.13595670967288</v>
      </c>
      <c r="I14" s="109">
        <v>631</v>
      </c>
      <c r="J14" s="109">
        <v>107.13595670967288</v>
      </c>
      <c r="K14" s="109">
        <v>8</v>
      </c>
      <c r="L14" s="110">
        <f t="shared" si="3"/>
        <v>0.14514393417066945</v>
      </c>
      <c r="M14" s="111"/>
      <c r="N14" s="108">
        <f t="shared" si="0"/>
        <v>766.55</v>
      </c>
      <c r="O14" s="109">
        <f>VLOOKUP(A14,[1]Liste!B$373:J$551,9,FALSE)</f>
        <v>653</v>
      </c>
      <c r="P14" s="109">
        <f>VLOOKUP(A14,[1]Liste!B$373:K$551,10,FALSE)</f>
        <v>104.55</v>
      </c>
      <c r="Q14" s="123">
        <v>9</v>
      </c>
      <c r="R14" s="110">
        <f t="shared" si="1"/>
        <v>0.13801069236354035</v>
      </c>
    </row>
    <row r="15" spans="1:18" s="112" customFormat="1" ht="12.75">
      <c r="A15" s="105" t="s">
        <v>335</v>
      </c>
      <c r="B15" s="105" t="s">
        <v>48</v>
      </c>
      <c r="C15" s="105" t="s">
        <v>258</v>
      </c>
      <c r="D15" s="114" t="s">
        <v>334</v>
      </c>
      <c r="E15" s="106">
        <v>984</v>
      </c>
      <c r="F15" s="106">
        <v>969</v>
      </c>
      <c r="G15" s="107"/>
      <c r="H15" s="108">
        <f t="shared" si="2"/>
        <v>1465.6933162513017</v>
      </c>
      <c r="I15" s="109">
        <v>1247</v>
      </c>
      <c r="J15" s="109">
        <v>204.69331625130167</v>
      </c>
      <c r="K15" s="109">
        <v>14</v>
      </c>
      <c r="L15" s="110">
        <f t="shared" si="3"/>
        <v>0.14100314023617599</v>
      </c>
      <c r="M15" s="111"/>
      <c r="N15" s="108">
        <f t="shared" si="0"/>
        <v>1514.96</v>
      </c>
      <c r="O15" s="109">
        <f>VLOOKUP(A15,[1]Liste!B$373:J$551,9,FALSE)</f>
        <v>1307.45</v>
      </c>
      <c r="P15" s="109">
        <f>VLOOKUP(A15,[1]Liste!B$373:K$551,10,FALSE)</f>
        <v>192.51</v>
      </c>
      <c r="Q15" s="123">
        <v>15</v>
      </c>
      <c r="R15" s="110">
        <f t="shared" si="1"/>
        <v>0.12834342249126643</v>
      </c>
    </row>
    <row r="16" spans="1:18" s="112" customFormat="1" ht="25.5" customHeight="1">
      <c r="A16" s="105" t="s">
        <v>333</v>
      </c>
      <c r="B16" s="105" t="s">
        <v>48</v>
      </c>
      <c r="C16" s="105" t="s">
        <v>255</v>
      </c>
      <c r="D16" s="114" t="s">
        <v>387</v>
      </c>
      <c r="E16" s="106">
        <v>970</v>
      </c>
      <c r="F16" s="106">
        <v>950</v>
      </c>
      <c r="G16" s="107"/>
      <c r="H16" s="108">
        <f t="shared" si="2"/>
        <v>2023.7897749859733</v>
      </c>
      <c r="I16" s="109">
        <v>1768</v>
      </c>
      <c r="J16" s="109">
        <v>236.78977498597328</v>
      </c>
      <c r="K16" s="109">
        <v>19</v>
      </c>
      <c r="L16" s="110">
        <f t="shared" si="3"/>
        <v>0.11811202248755982</v>
      </c>
      <c r="M16" s="111"/>
      <c r="N16" s="108">
        <f t="shared" si="0"/>
        <v>2024.66</v>
      </c>
      <c r="O16" s="109">
        <f>VLOOKUP(A16,[1]Liste!B$373:J$551,9,FALSE)</f>
        <v>1767.15</v>
      </c>
      <c r="P16" s="109">
        <f>VLOOKUP(A16,[1]Liste!B$373:K$551,10,FALSE)</f>
        <v>237.51</v>
      </c>
      <c r="Q16" s="123">
        <v>20</v>
      </c>
      <c r="R16" s="110">
        <f t="shared" si="1"/>
        <v>0.1184789440603394</v>
      </c>
    </row>
    <row r="17" spans="1:18" s="112" customFormat="1" ht="12.75">
      <c r="A17" s="105" t="s">
        <v>332</v>
      </c>
      <c r="B17" s="105" t="s">
        <v>63</v>
      </c>
      <c r="C17" s="105" t="s">
        <v>258</v>
      </c>
      <c r="D17" s="114" t="s">
        <v>331</v>
      </c>
      <c r="E17" s="106">
        <v>1454</v>
      </c>
      <c r="F17" s="106">
        <v>1469</v>
      </c>
      <c r="G17" s="107"/>
      <c r="H17" s="108">
        <f t="shared" si="2"/>
        <v>1739.9923464497351</v>
      </c>
      <c r="I17" s="109">
        <v>1527</v>
      </c>
      <c r="J17" s="109">
        <v>192.99234644973512</v>
      </c>
      <c r="K17" s="109">
        <v>20</v>
      </c>
      <c r="L17" s="110">
        <f t="shared" si="3"/>
        <v>0.11220535187153236</v>
      </c>
      <c r="M17" s="111"/>
      <c r="N17" s="108">
        <f t="shared" si="0"/>
        <v>1738.3899999999999</v>
      </c>
      <c r="O17" s="109">
        <f>VLOOKUP(A17,[1]Liste!B$373:J$551,9,FALSE)</f>
        <v>1555.29</v>
      </c>
      <c r="P17" s="109">
        <f>VLOOKUP(A17,[1]Liste!B$373:K$551,10,FALSE)</f>
        <v>161.1</v>
      </c>
      <c r="Q17" s="123">
        <v>22</v>
      </c>
      <c r="R17" s="110">
        <f t="shared" si="1"/>
        <v>9.3859787111320855E-2</v>
      </c>
    </row>
    <row r="18" spans="1:18" s="112" customFormat="1" ht="12.75">
      <c r="A18" s="105" t="s">
        <v>328</v>
      </c>
      <c r="B18" s="105" t="s">
        <v>70</v>
      </c>
      <c r="C18" s="105" t="s">
        <v>255</v>
      </c>
      <c r="D18" s="114" t="s">
        <v>327</v>
      </c>
      <c r="E18" s="106">
        <v>1186</v>
      </c>
      <c r="F18" s="106">
        <v>1259</v>
      </c>
      <c r="G18" s="107"/>
      <c r="H18" s="108">
        <f t="shared" si="2"/>
        <v>2297.9833662653909</v>
      </c>
      <c r="I18" s="109">
        <v>1917</v>
      </c>
      <c r="J18" s="109">
        <v>359.98336626539094</v>
      </c>
      <c r="K18" s="109">
        <v>21</v>
      </c>
      <c r="L18" s="110">
        <f t="shared" si="3"/>
        <v>0.15809661660191221</v>
      </c>
      <c r="M18" s="111"/>
      <c r="N18" s="108">
        <f t="shared" si="0"/>
        <v>2319.0499999999993</v>
      </c>
      <c r="O18" s="109">
        <f>VLOOKUP(A18,[1]Liste!B$373:J$551,9,FALSE)</f>
        <v>1966.65</v>
      </c>
      <c r="P18" s="109">
        <f>VLOOKUP(A18,[1]Liste!B$373:K$551,10,FALSE)</f>
        <v>330.39999999999901</v>
      </c>
      <c r="Q18" s="123">
        <v>22</v>
      </c>
      <c r="R18" s="110">
        <f t="shared" si="1"/>
        <v>0.14383666006399473</v>
      </c>
    </row>
    <row r="19" spans="1:18" s="112" customFormat="1" ht="12.75">
      <c r="A19" s="105" t="s">
        <v>330</v>
      </c>
      <c r="B19" s="105" t="s">
        <v>70</v>
      </c>
      <c r="C19" s="105" t="s">
        <v>255</v>
      </c>
      <c r="D19" s="114" t="s">
        <v>329</v>
      </c>
      <c r="E19" s="106">
        <v>1288</v>
      </c>
      <c r="F19" s="106">
        <v>1253</v>
      </c>
      <c r="G19" s="107"/>
      <c r="H19" s="108">
        <f t="shared" si="2"/>
        <v>2357.6137956296297</v>
      </c>
      <c r="I19" s="109">
        <v>1972</v>
      </c>
      <c r="J19" s="109">
        <v>364.61379562962975</v>
      </c>
      <c r="K19" s="109">
        <v>21</v>
      </c>
      <c r="L19" s="110">
        <f t="shared" si="3"/>
        <v>0.15604367153510706</v>
      </c>
      <c r="M19" s="111"/>
      <c r="N19" s="108">
        <f t="shared" si="0"/>
        <v>2329.6</v>
      </c>
      <c r="O19" s="109">
        <f>VLOOKUP(A19,[1]Liste!B$373:J$551,9,FALSE)</f>
        <v>1903.03</v>
      </c>
      <c r="P19" s="109">
        <f>VLOOKUP(A19,[1]Liste!B$373:K$551,10,FALSE)</f>
        <v>404.57</v>
      </c>
      <c r="Q19" s="123">
        <v>22</v>
      </c>
      <c r="R19" s="110">
        <f t="shared" si="1"/>
        <v>0.17532067949384642</v>
      </c>
    </row>
    <row r="20" spans="1:18" s="112" customFormat="1" ht="12.75">
      <c r="A20" s="105" t="s">
        <v>322</v>
      </c>
      <c r="B20" s="105" t="s">
        <v>77</v>
      </c>
      <c r="C20" s="105" t="s">
        <v>255</v>
      </c>
      <c r="D20" s="114" t="s">
        <v>321</v>
      </c>
      <c r="E20" s="106">
        <v>466</v>
      </c>
      <c r="F20" s="106">
        <v>495</v>
      </c>
      <c r="G20" s="107"/>
      <c r="H20" s="108">
        <f t="shared" si="2"/>
        <v>1013.28</v>
      </c>
      <c r="I20" s="109">
        <v>828</v>
      </c>
      <c r="J20" s="109">
        <v>175.27999999999997</v>
      </c>
      <c r="K20" s="109">
        <v>10</v>
      </c>
      <c r="L20" s="110">
        <f t="shared" si="3"/>
        <v>0.174706961167371</v>
      </c>
      <c r="M20" s="111"/>
      <c r="N20" s="108">
        <f t="shared" si="0"/>
        <v>991.49</v>
      </c>
      <c r="O20" s="109">
        <f>VLOOKUP(A20,[1]Liste!B$373:J$551,9,FALSE)</f>
        <v>826.75</v>
      </c>
      <c r="P20" s="109">
        <f>VLOOKUP(A20,[1]Liste!B$373:K$551,10,FALSE)</f>
        <v>154.74</v>
      </c>
      <c r="Q20" s="123">
        <v>10</v>
      </c>
      <c r="R20" s="110">
        <f t="shared" si="1"/>
        <v>0.1576582542868496</v>
      </c>
    </row>
    <row r="21" spans="1:18" s="112" customFormat="1" ht="12.75">
      <c r="A21" s="105" t="s">
        <v>324</v>
      </c>
      <c r="B21" s="105" t="s">
        <v>77</v>
      </c>
      <c r="C21" s="105" t="s">
        <v>255</v>
      </c>
      <c r="D21" s="114" t="s">
        <v>323</v>
      </c>
      <c r="E21" s="106">
        <v>308</v>
      </c>
      <c r="F21" s="106">
        <v>304</v>
      </c>
      <c r="G21" s="107"/>
      <c r="H21" s="108">
        <f t="shared" si="2"/>
        <v>813.75</v>
      </c>
      <c r="I21" s="109">
        <v>688</v>
      </c>
      <c r="J21" s="109">
        <v>117.75</v>
      </c>
      <c r="K21" s="109">
        <v>8</v>
      </c>
      <c r="L21" s="110">
        <f t="shared" si="3"/>
        <v>0.14613713931120073</v>
      </c>
      <c r="M21" s="111"/>
      <c r="N21" s="108">
        <f t="shared" si="0"/>
        <v>802.4</v>
      </c>
      <c r="O21" s="109">
        <f>VLOOKUP(A21,[1]Liste!B$373:J$551,9,FALSE)</f>
        <v>677.4</v>
      </c>
      <c r="P21" s="109">
        <f>VLOOKUP(A21,[1]Liste!B$373:K$551,10,FALSE)</f>
        <v>116</v>
      </c>
      <c r="Q21" s="123">
        <v>9</v>
      </c>
      <c r="R21" s="110">
        <f t="shared" si="1"/>
        <v>0.14620620115956642</v>
      </c>
    </row>
    <row r="22" spans="1:18" s="112" customFormat="1" ht="12.75">
      <c r="A22" s="113" t="s">
        <v>326</v>
      </c>
      <c r="B22" s="113" t="s">
        <v>77</v>
      </c>
      <c r="C22" s="113" t="s">
        <v>258</v>
      </c>
      <c r="D22" s="114" t="s">
        <v>325</v>
      </c>
      <c r="E22" s="106">
        <v>1295</v>
      </c>
      <c r="F22" s="106">
        <v>1307</v>
      </c>
      <c r="G22" s="107"/>
      <c r="H22" s="108">
        <f t="shared" si="2"/>
        <v>1907.259142532688</v>
      </c>
      <c r="I22" s="109">
        <v>1671</v>
      </c>
      <c r="J22" s="109">
        <v>217.25914253268797</v>
      </c>
      <c r="K22" s="109">
        <v>19</v>
      </c>
      <c r="L22" s="110">
        <f t="shared" si="3"/>
        <v>0.11505790579214789</v>
      </c>
      <c r="M22" s="111"/>
      <c r="N22" s="108">
        <f t="shared" si="0"/>
        <v>1922.65</v>
      </c>
      <c r="O22" s="109">
        <f>VLOOKUP(A22,[1]Liste!B$373:J$551,9,FALSE)</f>
        <v>1657.7</v>
      </c>
      <c r="P22" s="109">
        <f>VLOOKUP(A22,[1]Liste!B$373:K$551,10,FALSE)</f>
        <v>243.95</v>
      </c>
      <c r="Q22" s="123">
        <v>21</v>
      </c>
      <c r="R22" s="110">
        <f t="shared" si="1"/>
        <v>0.1282833328951174</v>
      </c>
    </row>
    <row r="23" spans="1:18" s="112" customFormat="1" ht="12.75">
      <c r="A23" s="105" t="s">
        <v>318</v>
      </c>
      <c r="B23" s="105" t="s">
        <v>90</v>
      </c>
      <c r="C23" s="105" t="s">
        <v>261</v>
      </c>
      <c r="D23" s="114" t="s">
        <v>317</v>
      </c>
      <c r="E23" s="106">
        <v>392</v>
      </c>
      <c r="F23" s="106">
        <v>404</v>
      </c>
      <c r="G23" s="107"/>
      <c r="H23" s="108">
        <f t="shared" si="2"/>
        <v>705.77850000000001</v>
      </c>
      <c r="I23" s="109">
        <v>634</v>
      </c>
      <c r="J23" s="109">
        <v>64.778500000000008</v>
      </c>
      <c r="K23" s="109">
        <v>7</v>
      </c>
      <c r="L23" s="110">
        <f t="shared" si="3"/>
        <v>9.270248011351237E-2</v>
      </c>
      <c r="M23" s="111"/>
      <c r="N23" s="108">
        <f t="shared" si="0"/>
        <v>700.2</v>
      </c>
      <c r="O23" s="109">
        <f>VLOOKUP(A23,[1]Liste!B$373:J$551,9,FALSE)</f>
        <v>623.20000000000005</v>
      </c>
      <c r="P23" s="109">
        <f>VLOOKUP(A23,[1]Liste!B$373:K$551,10,FALSE)</f>
        <v>68</v>
      </c>
      <c r="Q23" s="123">
        <v>9</v>
      </c>
      <c r="R23" s="110">
        <f t="shared" si="1"/>
        <v>9.8379629629629622E-2</v>
      </c>
    </row>
    <row r="24" spans="1:18" s="112" customFormat="1" ht="12.75">
      <c r="A24" s="105" t="s">
        <v>320</v>
      </c>
      <c r="B24" s="105" t="s">
        <v>90</v>
      </c>
      <c r="C24" s="105" t="s">
        <v>258</v>
      </c>
      <c r="D24" s="114" t="s">
        <v>319</v>
      </c>
      <c r="E24" s="106">
        <v>1202</v>
      </c>
      <c r="F24" s="106">
        <v>1194</v>
      </c>
      <c r="G24" s="107"/>
      <c r="H24" s="108">
        <f t="shared" si="2"/>
        <v>1600.7509574980745</v>
      </c>
      <c r="I24" s="109">
        <v>1387</v>
      </c>
      <c r="J24" s="109">
        <v>197.75095749807451</v>
      </c>
      <c r="K24" s="109">
        <v>16</v>
      </c>
      <c r="L24" s="110">
        <f t="shared" si="3"/>
        <v>0.12478361761665936</v>
      </c>
      <c r="M24" s="111"/>
      <c r="N24" s="108">
        <f t="shared" si="0"/>
        <v>1580.11</v>
      </c>
      <c r="O24" s="109">
        <f>VLOOKUP(A24,[1]Liste!B$373:J$551,9,FALSE)</f>
        <v>1369.1</v>
      </c>
      <c r="P24" s="109">
        <f>VLOOKUP(A24,[1]Liste!B$373:K$551,10,FALSE)</f>
        <v>193.01</v>
      </c>
      <c r="Q24" s="123">
        <v>18</v>
      </c>
      <c r="R24" s="110">
        <f t="shared" si="1"/>
        <v>0.12355723988707581</v>
      </c>
    </row>
    <row r="25" spans="1:18" s="112" customFormat="1" ht="12.75">
      <c r="A25" s="113" t="s">
        <v>316</v>
      </c>
      <c r="B25" s="113" t="s">
        <v>90</v>
      </c>
      <c r="C25" s="113" t="s">
        <v>272</v>
      </c>
      <c r="D25" s="114" t="s">
        <v>315</v>
      </c>
      <c r="E25" s="106">
        <v>1031</v>
      </c>
      <c r="F25" s="106">
        <v>1013</v>
      </c>
      <c r="G25" s="107"/>
      <c r="H25" s="108">
        <f t="shared" si="2"/>
        <v>1319.311269249848</v>
      </c>
      <c r="I25" s="109">
        <v>1125</v>
      </c>
      <c r="J25" s="109">
        <v>180.31126924984801</v>
      </c>
      <c r="K25" s="109">
        <v>14</v>
      </c>
      <c r="L25" s="110">
        <f t="shared" si="3"/>
        <v>0.13813660656854013</v>
      </c>
      <c r="M25" s="111"/>
      <c r="N25" s="108">
        <f t="shared" si="0"/>
        <v>1324.11</v>
      </c>
      <c r="O25" s="109">
        <f>VLOOKUP(A25,[1]Liste!B$373:J$551,9,FALSE)</f>
        <v>1137.3399999999999</v>
      </c>
      <c r="P25" s="109">
        <f>VLOOKUP(A25,[1]Liste!B$373:K$551,10,FALSE)</f>
        <v>169.77</v>
      </c>
      <c r="Q25" s="123">
        <v>17</v>
      </c>
      <c r="R25" s="110">
        <f t="shared" si="1"/>
        <v>0.12988195331685934</v>
      </c>
    </row>
    <row r="26" spans="1:18" s="112" customFormat="1" ht="12.75">
      <c r="A26" s="113" t="s">
        <v>314</v>
      </c>
      <c r="B26" s="113" t="s">
        <v>90</v>
      </c>
      <c r="C26" s="113" t="s">
        <v>272</v>
      </c>
      <c r="D26" s="114" t="s">
        <v>380</v>
      </c>
      <c r="E26" s="106">
        <v>162</v>
      </c>
      <c r="F26" s="106">
        <v>170</v>
      </c>
      <c r="G26" s="107"/>
      <c r="H26" s="108">
        <f t="shared" si="2"/>
        <v>480.31999999999994</v>
      </c>
      <c r="I26" s="109">
        <v>386</v>
      </c>
      <c r="J26" s="109">
        <v>84.319999999999936</v>
      </c>
      <c r="K26" s="109">
        <v>10</v>
      </c>
      <c r="L26" s="110">
        <f t="shared" si="3"/>
        <v>0.17928219084878369</v>
      </c>
      <c r="M26" s="111"/>
      <c r="N26" s="108">
        <f t="shared" si="0"/>
        <v>439.23</v>
      </c>
      <c r="O26" s="109">
        <v>380.48</v>
      </c>
      <c r="P26" s="109">
        <v>40</v>
      </c>
      <c r="Q26" s="124">
        <v>18.75</v>
      </c>
      <c r="R26" s="110">
        <f t="shared" si="1"/>
        <v>9.5129375951293754E-2</v>
      </c>
    </row>
    <row r="27" spans="1:18" s="112" customFormat="1" ht="12.75">
      <c r="A27" s="105" t="s">
        <v>313</v>
      </c>
      <c r="B27" s="105" t="s">
        <v>312</v>
      </c>
      <c r="C27" s="105" t="s">
        <v>255</v>
      </c>
      <c r="D27" s="114" t="s">
        <v>311</v>
      </c>
      <c r="E27" s="106">
        <v>1217</v>
      </c>
      <c r="F27" s="106">
        <v>1204</v>
      </c>
      <c r="G27" s="107"/>
      <c r="H27" s="108">
        <f t="shared" si="2"/>
        <v>2159.0863961586124</v>
      </c>
      <c r="I27" s="109">
        <v>1833</v>
      </c>
      <c r="J27" s="109">
        <v>306.08639615861239</v>
      </c>
      <c r="K27" s="109">
        <v>20</v>
      </c>
      <c r="L27" s="110">
        <f t="shared" si="3"/>
        <v>0.14309211479643116</v>
      </c>
      <c r="M27" s="111"/>
      <c r="N27" s="108">
        <f t="shared" si="0"/>
        <v>1962.6100000000001</v>
      </c>
      <c r="O27" s="109">
        <v>1718.7</v>
      </c>
      <c r="P27" s="109">
        <v>222.91</v>
      </c>
      <c r="Q27" s="124">
        <v>21</v>
      </c>
      <c r="R27" s="110">
        <f t="shared" si="1"/>
        <v>0.11480678406065069</v>
      </c>
    </row>
    <row r="28" spans="1:18" s="112" customFormat="1" ht="12.75">
      <c r="A28" s="105" t="s">
        <v>310</v>
      </c>
      <c r="B28" s="105" t="s">
        <v>114</v>
      </c>
      <c r="C28" s="105" t="s">
        <v>255</v>
      </c>
      <c r="D28" s="114" t="s">
        <v>309</v>
      </c>
      <c r="E28" s="106">
        <v>1069</v>
      </c>
      <c r="F28" s="106">
        <v>1031</v>
      </c>
      <c r="G28" s="107"/>
      <c r="H28" s="108">
        <f t="shared" si="2"/>
        <v>1332.012038157302</v>
      </c>
      <c r="I28" s="109">
        <v>1113</v>
      </c>
      <c r="J28" s="109">
        <v>204.01203815730196</v>
      </c>
      <c r="K28" s="109">
        <v>15</v>
      </c>
      <c r="L28" s="110">
        <f t="shared" si="3"/>
        <v>0.15490521897031823</v>
      </c>
      <c r="M28" s="111"/>
      <c r="N28" s="108">
        <f t="shared" si="0"/>
        <v>1330.9499999999998</v>
      </c>
      <c r="O28" s="109">
        <v>1150.3499999999999</v>
      </c>
      <c r="P28" s="109">
        <v>163.6</v>
      </c>
      <c r="Q28" s="123">
        <v>17</v>
      </c>
      <c r="R28" s="110">
        <f t="shared" si="1"/>
        <v>0.12451006507096923</v>
      </c>
    </row>
    <row r="29" spans="1:18" s="112" customFormat="1" ht="12.75">
      <c r="A29" s="105" t="s">
        <v>308</v>
      </c>
      <c r="B29" s="105" t="s">
        <v>123</v>
      </c>
      <c r="C29" s="105" t="s">
        <v>261</v>
      </c>
      <c r="D29" s="114" t="s">
        <v>307</v>
      </c>
      <c r="E29" s="106">
        <v>593</v>
      </c>
      <c r="F29" s="106">
        <v>623</v>
      </c>
      <c r="G29" s="107"/>
      <c r="H29" s="108">
        <f t="shared" si="2"/>
        <v>1164.5596</v>
      </c>
      <c r="I29" s="109">
        <v>1016</v>
      </c>
      <c r="J29" s="109">
        <v>138.55960000000005</v>
      </c>
      <c r="K29" s="109">
        <v>10</v>
      </c>
      <c r="L29" s="110">
        <f t="shared" si="3"/>
        <v>0.12001078160018767</v>
      </c>
      <c r="M29" s="111"/>
      <c r="N29" s="108">
        <f t="shared" si="0"/>
        <v>1183.8999999999999</v>
      </c>
      <c r="O29" s="109">
        <v>999.8</v>
      </c>
      <c r="P29" s="109">
        <v>173.1</v>
      </c>
      <c r="Q29" s="123">
        <v>11</v>
      </c>
      <c r="R29" s="110">
        <f t="shared" si="1"/>
        <v>0.14758291414442834</v>
      </c>
    </row>
    <row r="30" spans="1:18" s="112" customFormat="1" ht="12.75">
      <c r="A30" s="105" t="s">
        <v>306</v>
      </c>
      <c r="B30" s="105" t="s">
        <v>128</v>
      </c>
      <c r="C30" s="105" t="s">
        <v>255</v>
      </c>
      <c r="D30" s="114" t="s">
        <v>305</v>
      </c>
      <c r="E30" s="106">
        <v>629</v>
      </c>
      <c r="F30" s="106">
        <v>633</v>
      </c>
      <c r="G30" s="107"/>
      <c r="H30" s="108">
        <f t="shared" si="2"/>
        <v>905.36993529324081</v>
      </c>
      <c r="I30" s="109">
        <v>807</v>
      </c>
      <c r="J30" s="109">
        <v>89.369935293240815</v>
      </c>
      <c r="K30" s="109">
        <v>9</v>
      </c>
      <c r="L30" s="110">
        <f t="shared" si="3"/>
        <v>9.970206694181917E-2</v>
      </c>
      <c r="M30" s="111"/>
      <c r="N30" s="108">
        <f t="shared" si="0"/>
        <v>921.07</v>
      </c>
      <c r="O30" s="109">
        <v>827.6</v>
      </c>
      <c r="P30" s="109">
        <v>84.47</v>
      </c>
      <c r="Q30" s="123">
        <v>9</v>
      </c>
      <c r="R30" s="110">
        <f t="shared" si="1"/>
        <v>9.2613505542337757E-2</v>
      </c>
    </row>
    <row r="31" spans="1:18" s="112" customFormat="1" ht="12.75">
      <c r="A31" s="105" t="s">
        <v>304</v>
      </c>
      <c r="B31" s="105" t="s">
        <v>132</v>
      </c>
      <c r="C31" s="105" t="s">
        <v>255</v>
      </c>
      <c r="D31" s="114" t="s">
        <v>49</v>
      </c>
      <c r="E31" s="106">
        <v>1630</v>
      </c>
      <c r="F31" s="106">
        <v>1562</v>
      </c>
      <c r="G31" s="107"/>
      <c r="H31" s="108">
        <f t="shared" si="2"/>
        <v>2318.8269596591708</v>
      </c>
      <c r="I31" s="109">
        <v>2023</v>
      </c>
      <c r="J31" s="109">
        <v>271.82695965917083</v>
      </c>
      <c r="K31" s="109">
        <v>24</v>
      </c>
      <c r="L31" s="110">
        <f t="shared" si="3"/>
        <v>0.11845205082458275</v>
      </c>
      <c r="M31" s="111"/>
      <c r="N31" s="108">
        <f t="shared" si="0"/>
        <v>2305.3799999999997</v>
      </c>
      <c r="O31" s="109">
        <v>2054.1999999999998</v>
      </c>
      <c r="P31" s="109">
        <v>225.18</v>
      </c>
      <c r="Q31" s="123">
        <v>26</v>
      </c>
      <c r="R31" s="110">
        <f t="shared" si="1"/>
        <v>9.8790021848046417E-2</v>
      </c>
    </row>
    <row r="32" spans="1:18" s="112" customFormat="1" ht="12.75">
      <c r="A32" s="105" t="s">
        <v>303</v>
      </c>
      <c r="B32" s="105" t="s">
        <v>138</v>
      </c>
      <c r="C32" s="105" t="s">
        <v>261</v>
      </c>
      <c r="D32" s="114" t="s">
        <v>302</v>
      </c>
      <c r="E32" s="106">
        <v>246</v>
      </c>
      <c r="F32" s="106">
        <v>249</v>
      </c>
      <c r="G32" s="107"/>
      <c r="H32" s="108">
        <f t="shared" si="2"/>
        <v>581.27499999999998</v>
      </c>
      <c r="I32" s="109">
        <v>518</v>
      </c>
      <c r="J32" s="109">
        <v>57.274999999999977</v>
      </c>
      <c r="K32" s="109">
        <v>6</v>
      </c>
      <c r="L32" s="110">
        <f t="shared" si="3"/>
        <v>9.956107948372514E-2</v>
      </c>
      <c r="M32" s="111"/>
      <c r="N32" s="108">
        <f t="shared" si="0"/>
        <v>581</v>
      </c>
      <c r="O32" s="109">
        <v>538</v>
      </c>
      <c r="P32" s="109">
        <v>37</v>
      </c>
      <c r="Q32" s="123">
        <v>6</v>
      </c>
      <c r="R32" s="110">
        <f t="shared" si="1"/>
        <v>6.4347826086956522E-2</v>
      </c>
    </row>
    <row r="33" spans="1:18" s="112" customFormat="1" ht="12.75">
      <c r="A33" s="105" t="s">
        <v>300</v>
      </c>
      <c r="B33" s="105" t="s">
        <v>143</v>
      </c>
      <c r="C33" s="105" t="s">
        <v>261</v>
      </c>
      <c r="D33" s="114" t="s">
        <v>299</v>
      </c>
      <c r="E33" s="106">
        <v>649</v>
      </c>
      <c r="F33" s="106">
        <v>628</v>
      </c>
      <c r="G33" s="107"/>
      <c r="H33" s="108">
        <f t="shared" si="2"/>
        <v>1415.5239999999999</v>
      </c>
      <c r="I33" s="109">
        <v>1203</v>
      </c>
      <c r="J33" s="109">
        <v>198.52399999999989</v>
      </c>
      <c r="K33" s="109">
        <v>14</v>
      </c>
      <c r="L33" s="110">
        <f t="shared" si="3"/>
        <v>0.1416486624560121</v>
      </c>
      <c r="M33" s="111"/>
      <c r="N33" s="108">
        <f t="shared" si="0"/>
        <v>1401.75</v>
      </c>
      <c r="O33" s="109">
        <v>1197</v>
      </c>
      <c r="P33" s="109">
        <v>189.75</v>
      </c>
      <c r="Q33" s="123">
        <v>15</v>
      </c>
      <c r="R33" s="110">
        <f t="shared" si="1"/>
        <v>0.13683071930773391</v>
      </c>
    </row>
    <row r="34" spans="1:18" s="112" customFormat="1" ht="12.75">
      <c r="A34" s="105" t="s">
        <v>301</v>
      </c>
      <c r="B34" s="105" t="s">
        <v>143</v>
      </c>
      <c r="C34" s="105" t="s">
        <v>258</v>
      </c>
      <c r="D34" s="114" t="s">
        <v>146</v>
      </c>
      <c r="E34" s="106">
        <v>802</v>
      </c>
      <c r="F34" s="106">
        <v>777</v>
      </c>
      <c r="G34" s="107"/>
      <c r="H34" s="108">
        <f t="shared" si="2"/>
        <v>961.70786904385955</v>
      </c>
      <c r="I34" s="109">
        <v>840</v>
      </c>
      <c r="J34" s="109">
        <v>110.70786904385955</v>
      </c>
      <c r="K34" s="109">
        <v>11</v>
      </c>
      <c r="L34" s="110">
        <f t="shared" si="3"/>
        <v>0.11644783076761532</v>
      </c>
      <c r="M34" s="111"/>
      <c r="N34" s="108">
        <f t="shared" si="0"/>
        <v>955.65</v>
      </c>
      <c r="O34" s="109">
        <v>859.52</v>
      </c>
      <c r="P34" s="109">
        <v>84.13</v>
      </c>
      <c r="Q34" s="123">
        <v>12</v>
      </c>
      <c r="R34" s="110">
        <f t="shared" si="1"/>
        <v>8.9153817623059392E-2</v>
      </c>
    </row>
    <row r="35" spans="1:18" s="112" customFormat="1" ht="12.75">
      <c r="A35" s="105" t="s">
        <v>297</v>
      </c>
      <c r="B35" s="105" t="s">
        <v>150</v>
      </c>
      <c r="C35" s="105" t="s">
        <v>258</v>
      </c>
      <c r="D35" s="114" t="s">
        <v>155</v>
      </c>
      <c r="E35" s="106">
        <v>1033</v>
      </c>
      <c r="F35" s="106">
        <v>1030</v>
      </c>
      <c r="G35" s="107"/>
      <c r="H35" s="108">
        <f t="shared" si="2"/>
        <v>1306.1269853875547</v>
      </c>
      <c r="I35" s="109">
        <v>1140</v>
      </c>
      <c r="J35" s="109">
        <v>152.12698538755467</v>
      </c>
      <c r="K35" s="109">
        <v>14</v>
      </c>
      <c r="L35" s="110">
        <f t="shared" si="3"/>
        <v>0.1177337731569211</v>
      </c>
      <c r="M35" s="111"/>
      <c r="N35" s="108">
        <f t="shared" si="0"/>
        <v>1313.6000000000001</v>
      </c>
      <c r="O35" s="109">
        <v>1143.4000000000001</v>
      </c>
      <c r="P35" s="109">
        <v>155.19999999999999</v>
      </c>
      <c r="Q35" s="123">
        <v>15</v>
      </c>
      <c r="R35" s="110">
        <f t="shared" si="1"/>
        <v>0.11951332203911903</v>
      </c>
    </row>
    <row r="36" spans="1:18" s="112" customFormat="1" ht="12.75">
      <c r="A36" s="105" t="s">
        <v>298</v>
      </c>
      <c r="B36" s="105" t="s">
        <v>150</v>
      </c>
      <c r="C36" s="105" t="s">
        <v>261</v>
      </c>
      <c r="D36" s="114" t="s">
        <v>244</v>
      </c>
      <c r="E36" s="106">
        <v>297</v>
      </c>
      <c r="F36" s="106">
        <v>291</v>
      </c>
      <c r="G36" s="107"/>
      <c r="H36" s="108">
        <f t="shared" si="2"/>
        <v>770.05160000000001</v>
      </c>
      <c r="I36" s="109">
        <v>692</v>
      </c>
      <c r="J36" s="109">
        <v>71.051600000000008</v>
      </c>
      <c r="K36" s="109">
        <v>7</v>
      </c>
      <c r="L36" s="110">
        <f t="shared" si="3"/>
        <v>9.3115065874968359E-2</v>
      </c>
      <c r="M36" s="111"/>
      <c r="N36" s="108">
        <f t="shared" si="0"/>
        <v>797</v>
      </c>
      <c r="O36" s="109">
        <v>718.5</v>
      </c>
      <c r="P36" s="109">
        <v>70.5</v>
      </c>
      <c r="Q36" s="123">
        <v>8</v>
      </c>
      <c r="R36" s="110">
        <f t="shared" si="1"/>
        <v>8.9353612167300381E-2</v>
      </c>
    </row>
    <row r="37" spans="1:18" s="112" customFormat="1" ht="12.75">
      <c r="A37" s="105" t="s">
        <v>293</v>
      </c>
      <c r="B37" s="105" t="s">
        <v>157</v>
      </c>
      <c r="C37" s="105" t="s">
        <v>255</v>
      </c>
      <c r="D37" s="114" t="s">
        <v>292</v>
      </c>
      <c r="E37" s="106">
        <v>416</v>
      </c>
      <c r="F37" s="106">
        <v>423</v>
      </c>
      <c r="G37" s="107"/>
      <c r="H37" s="108">
        <f t="shared" ref="H37:H58" si="4">SUM(I37:K37)</f>
        <v>920.29899999999998</v>
      </c>
      <c r="I37" s="109">
        <v>792</v>
      </c>
      <c r="J37" s="109">
        <v>119.29899999999998</v>
      </c>
      <c r="K37" s="109">
        <v>9</v>
      </c>
      <c r="L37" s="110">
        <f t="shared" si="3"/>
        <v>0.1309109304410517</v>
      </c>
      <c r="M37" s="111"/>
      <c r="N37" s="108">
        <f t="shared" ref="N37:N58" si="5">SUM(O37:Q37)</f>
        <v>920.5</v>
      </c>
      <c r="O37" s="109">
        <v>790</v>
      </c>
      <c r="P37" s="109">
        <v>120.5</v>
      </c>
      <c r="Q37" s="123">
        <v>10</v>
      </c>
      <c r="R37" s="110">
        <f t="shared" ref="R37:R58" si="6">P37/(N37-Q37)</f>
        <v>0.13234486545853927</v>
      </c>
    </row>
    <row r="38" spans="1:18" s="112" customFormat="1" ht="12.75">
      <c r="A38" s="105" t="s">
        <v>295</v>
      </c>
      <c r="B38" s="105" t="s">
        <v>157</v>
      </c>
      <c r="C38" s="105" t="s">
        <v>261</v>
      </c>
      <c r="D38" s="114" t="s">
        <v>294</v>
      </c>
      <c r="E38" s="106">
        <v>294</v>
      </c>
      <c r="F38" s="106">
        <v>308</v>
      </c>
      <c r="G38" s="107"/>
      <c r="H38" s="108">
        <f t="shared" si="4"/>
        <v>759.15</v>
      </c>
      <c r="I38" s="109">
        <v>639</v>
      </c>
      <c r="J38" s="109">
        <v>113.14999999999998</v>
      </c>
      <c r="K38" s="109">
        <v>7</v>
      </c>
      <c r="L38" s="110">
        <f t="shared" si="3"/>
        <v>0.15043541846706107</v>
      </c>
      <c r="M38" s="111"/>
      <c r="N38" s="108">
        <f t="shared" si="5"/>
        <v>757.5</v>
      </c>
      <c r="O38" s="109">
        <v>630</v>
      </c>
      <c r="P38" s="109">
        <v>119.5</v>
      </c>
      <c r="Q38" s="123">
        <v>8</v>
      </c>
      <c r="R38" s="110">
        <f t="shared" si="6"/>
        <v>0.15943962641761175</v>
      </c>
    </row>
    <row r="39" spans="1:18" s="112" customFormat="1" ht="12.75">
      <c r="A39" s="105" t="s">
        <v>296</v>
      </c>
      <c r="B39" s="105" t="s">
        <v>157</v>
      </c>
      <c r="C39" s="105" t="s">
        <v>255</v>
      </c>
      <c r="D39" s="114" t="s">
        <v>29</v>
      </c>
      <c r="E39" s="106">
        <v>1712</v>
      </c>
      <c r="F39" s="106">
        <v>1717</v>
      </c>
      <c r="G39" s="107"/>
      <c r="H39" s="108">
        <f t="shared" si="4"/>
        <v>2775.8981117775511</v>
      </c>
      <c r="I39" s="109">
        <v>2364</v>
      </c>
      <c r="J39" s="109">
        <v>384.89811177755109</v>
      </c>
      <c r="K39" s="109">
        <v>27</v>
      </c>
      <c r="L39" s="110">
        <f t="shared" si="3"/>
        <v>0.14001905349946203</v>
      </c>
      <c r="M39" s="111"/>
      <c r="N39" s="108">
        <f t="shared" si="5"/>
        <v>2763.11</v>
      </c>
      <c r="O39" s="109">
        <v>2365.38</v>
      </c>
      <c r="P39" s="109">
        <v>368.73</v>
      </c>
      <c r="Q39" s="123">
        <v>29</v>
      </c>
      <c r="R39" s="110">
        <f t="shared" si="6"/>
        <v>0.1348628987129267</v>
      </c>
    </row>
    <row r="40" spans="1:18" s="112" customFormat="1" ht="12.75">
      <c r="A40" s="105" t="s">
        <v>288</v>
      </c>
      <c r="B40" s="105" t="s">
        <v>287</v>
      </c>
      <c r="C40" s="105" t="s">
        <v>261</v>
      </c>
      <c r="D40" s="114" t="s">
        <v>385</v>
      </c>
      <c r="E40" s="106">
        <v>242</v>
      </c>
      <c r="F40" s="106">
        <v>241</v>
      </c>
      <c r="G40" s="107"/>
      <c r="H40" s="108">
        <f t="shared" si="4"/>
        <v>508.32499999999999</v>
      </c>
      <c r="I40" s="109">
        <v>464</v>
      </c>
      <c r="J40" s="109">
        <v>39.324999999999989</v>
      </c>
      <c r="K40" s="109">
        <v>5</v>
      </c>
      <c r="L40" s="110">
        <f t="shared" si="3"/>
        <v>7.8130432623056648E-2</v>
      </c>
      <c r="M40" s="111"/>
      <c r="N40" s="108">
        <f t="shared" si="5"/>
        <v>509</v>
      </c>
      <c r="O40" s="109">
        <v>457</v>
      </c>
      <c r="P40" s="109">
        <v>47</v>
      </c>
      <c r="Q40" s="123">
        <v>5</v>
      </c>
      <c r="R40" s="110">
        <f t="shared" si="6"/>
        <v>9.3253968253968256E-2</v>
      </c>
    </row>
    <row r="41" spans="1:18" s="112" customFormat="1" ht="12.75">
      <c r="A41" s="105" t="s">
        <v>290</v>
      </c>
      <c r="B41" s="105" t="s">
        <v>287</v>
      </c>
      <c r="C41" s="105" t="s">
        <v>272</v>
      </c>
      <c r="D41" s="114" t="s">
        <v>289</v>
      </c>
      <c r="E41" s="106">
        <v>547</v>
      </c>
      <c r="F41" s="106">
        <v>522</v>
      </c>
      <c r="G41" s="107"/>
      <c r="H41" s="108">
        <f t="shared" si="4"/>
        <v>664.13456227995073</v>
      </c>
      <c r="I41" s="109">
        <v>584</v>
      </c>
      <c r="J41" s="109">
        <v>72.134562279950728</v>
      </c>
      <c r="K41" s="109">
        <v>8</v>
      </c>
      <c r="L41" s="110">
        <f t="shared" si="3"/>
        <v>0.10993867177076601</v>
      </c>
      <c r="M41" s="111"/>
      <c r="N41" s="108">
        <f t="shared" si="5"/>
        <v>665.06000000000006</v>
      </c>
      <c r="O41" s="109">
        <v>594.25</v>
      </c>
      <c r="P41" s="109">
        <v>62.810000000000102</v>
      </c>
      <c r="Q41" s="123">
        <v>8</v>
      </c>
      <c r="R41" s="110">
        <f t="shared" si="6"/>
        <v>9.5592487748455385E-2</v>
      </c>
    </row>
    <row r="42" spans="1:18" s="112" customFormat="1" ht="12.75">
      <c r="A42" s="105" t="s">
        <v>291</v>
      </c>
      <c r="B42" s="105" t="s">
        <v>287</v>
      </c>
      <c r="C42" s="105" t="s">
        <v>272</v>
      </c>
      <c r="D42" s="114" t="s">
        <v>172</v>
      </c>
      <c r="E42" s="106">
        <v>1074</v>
      </c>
      <c r="F42" s="106">
        <v>1076</v>
      </c>
      <c r="G42" s="107"/>
      <c r="H42" s="108">
        <f t="shared" si="4"/>
        <v>1326.3767121377948</v>
      </c>
      <c r="I42" s="109">
        <v>1063</v>
      </c>
      <c r="J42" s="109">
        <v>249.37671213779481</v>
      </c>
      <c r="K42" s="109">
        <v>14</v>
      </c>
      <c r="L42" s="110">
        <f t="shared" si="3"/>
        <v>0.19001915367087918</v>
      </c>
      <c r="M42" s="111"/>
      <c r="N42" s="108">
        <f t="shared" si="5"/>
        <v>1315.3000000000002</v>
      </c>
      <c r="O42" s="109">
        <v>1023.7</v>
      </c>
      <c r="P42" s="109">
        <v>276.60000000000002</v>
      </c>
      <c r="Q42" s="123">
        <v>15</v>
      </c>
      <c r="R42" s="110">
        <f t="shared" si="6"/>
        <v>0.21272014150580634</v>
      </c>
    </row>
    <row r="43" spans="1:18" s="112" customFormat="1" ht="12.75">
      <c r="A43" s="105" t="s">
        <v>284</v>
      </c>
      <c r="B43" s="105" t="s">
        <v>176</v>
      </c>
      <c r="C43" s="105" t="s">
        <v>261</v>
      </c>
      <c r="D43" s="114" t="s">
        <v>283</v>
      </c>
      <c r="E43" s="106">
        <v>328</v>
      </c>
      <c r="F43" s="106">
        <v>352</v>
      </c>
      <c r="G43" s="107"/>
      <c r="H43" s="108">
        <f t="shared" si="4"/>
        <v>631.08929999999998</v>
      </c>
      <c r="I43" s="109">
        <v>542</v>
      </c>
      <c r="J43" s="109">
        <v>84.08929999999998</v>
      </c>
      <c r="K43" s="109">
        <v>5</v>
      </c>
      <c r="L43" s="110">
        <f t="shared" si="3"/>
        <v>0.13430879588582648</v>
      </c>
      <c r="M43" s="111"/>
      <c r="N43" s="108">
        <f t="shared" si="5"/>
        <v>638.5</v>
      </c>
      <c r="O43" s="109">
        <v>558</v>
      </c>
      <c r="P43" s="109">
        <v>74.5</v>
      </c>
      <c r="Q43" s="123">
        <v>6</v>
      </c>
      <c r="R43" s="110">
        <f t="shared" si="6"/>
        <v>0.11778656126482213</v>
      </c>
    </row>
    <row r="44" spans="1:18" s="112" customFormat="1" ht="12.75">
      <c r="A44" s="105" t="s">
        <v>286</v>
      </c>
      <c r="B44" s="105" t="s">
        <v>176</v>
      </c>
      <c r="C44" s="105" t="s">
        <v>258</v>
      </c>
      <c r="D44" s="114" t="s">
        <v>285</v>
      </c>
      <c r="E44" s="106">
        <v>850</v>
      </c>
      <c r="F44" s="106">
        <v>847</v>
      </c>
      <c r="G44" s="107"/>
      <c r="H44" s="108">
        <f t="shared" si="4"/>
        <v>1156.4702091793749</v>
      </c>
      <c r="I44" s="109">
        <v>990</v>
      </c>
      <c r="J44" s="109">
        <v>154.47020917937493</v>
      </c>
      <c r="K44" s="109">
        <v>12</v>
      </c>
      <c r="L44" s="110">
        <f t="shared" si="3"/>
        <v>0.13497093060214774</v>
      </c>
      <c r="M44" s="111"/>
      <c r="N44" s="108">
        <f t="shared" si="5"/>
        <v>1140.6299999999999</v>
      </c>
      <c r="O44" s="109">
        <v>989.18</v>
      </c>
      <c r="P44" s="109">
        <v>138.44999999999999</v>
      </c>
      <c r="Q44" s="123">
        <v>13</v>
      </c>
      <c r="R44" s="110">
        <f t="shared" si="6"/>
        <v>0.12277963516401656</v>
      </c>
    </row>
    <row r="45" spans="1:18" s="112" customFormat="1" ht="12.75">
      <c r="A45" s="105" t="s">
        <v>280</v>
      </c>
      <c r="B45" s="105" t="s">
        <v>181</v>
      </c>
      <c r="C45" s="105" t="s">
        <v>255</v>
      </c>
      <c r="D45" s="114" t="s">
        <v>279</v>
      </c>
      <c r="E45" s="106">
        <v>791</v>
      </c>
      <c r="F45" s="106">
        <v>801</v>
      </c>
      <c r="G45" s="107"/>
      <c r="H45" s="108">
        <f t="shared" si="4"/>
        <v>1294.4998518518521</v>
      </c>
      <c r="I45" s="109">
        <v>1103</v>
      </c>
      <c r="J45" s="109">
        <v>179.4998518518521</v>
      </c>
      <c r="K45" s="109">
        <v>12</v>
      </c>
      <c r="L45" s="110">
        <f t="shared" si="3"/>
        <v>0.13996091429770163</v>
      </c>
      <c r="M45" s="111"/>
      <c r="N45" s="108">
        <f t="shared" si="5"/>
        <v>1302.31</v>
      </c>
      <c r="O45" s="109">
        <v>1079.2</v>
      </c>
      <c r="P45" s="109">
        <v>209.11</v>
      </c>
      <c r="Q45" s="123">
        <v>14</v>
      </c>
      <c r="R45" s="110">
        <f t="shared" si="6"/>
        <v>0.16231341835427809</v>
      </c>
    </row>
    <row r="46" spans="1:18" s="112" customFormat="1" ht="12.75">
      <c r="A46" s="105" t="s">
        <v>282</v>
      </c>
      <c r="B46" s="105" t="s">
        <v>181</v>
      </c>
      <c r="C46" s="105" t="s">
        <v>258</v>
      </c>
      <c r="D46" s="114" t="s">
        <v>281</v>
      </c>
      <c r="E46" s="106">
        <v>1865</v>
      </c>
      <c r="F46" s="106">
        <v>1780</v>
      </c>
      <c r="G46" s="107"/>
      <c r="H46" s="108">
        <f t="shared" si="4"/>
        <v>2406.4186842199674</v>
      </c>
      <c r="I46" s="109">
        <v>2073</v>
      </c>
      <c r="J46" s="109">
        <v>307.41868421996742</v>
      </c>
      <c r="K46" s="109">
        <v>26</v>
      </c>
      <c r="L46" s="110">
        <f t="shared" si="3"/>
        <v>0.12914479551764424</v>
      </c>
      <c r="M46" s="111"/>
      <c r="N46" s="108">
        <f t="shared" si="5"/>
        <v>2396.08</v>
      </c>
      <c r="O46" s="109">
        <v>2067</v>
      </c>
      <c r="P46" s="109">
        <v>301.08</v>
      </c>
      <c r="Q46" s="123">
        <v>28</v>
      </c>
      <c r="R46" s="110">
        <f t="shared" si="6"/>
        <v>0.12714097496706192</v>
      </c>
    </row>
    <row r="47" spans="1:18" s="112" customFormat="1" ht="12.75">
      <c r="A47" s="105" t="s">
        <v>276</v>
      </c>
      <c r="B47" s="105" t="s">
        <v>194</v>
      </c>
      <c r="C47" s="105" t="s">
        <v>255</v>
      </c>
      <c r="D47" s="114" t="s">
        <v>275</v>
      </c>
      <c r="E47" s="106">
        <v>640</v>
      </c>
      <c r="F47" s="106">
        <v>617</v>
      </c>
      <c r="G47" s="107"/>
      <c r="H47" s="108">
        <f t="shared" si="4"/>
        <v>1301.2941863597246</v>
      </c>
      <c r="I47" s="109">
        <v>1102</v>
      </c>
      <c r="J47" s="109">
        <v>187.29418635972456</v>
      </c>
      <c r="K47" s="109">
        <v>12</v>
      </c>
      <c r="L47" s="110">
        <f t="shared" si="3"/>
        <v>0.14526877445134762</v>
      </c>
      <c r="M47" s="111"/>
      <c r="N47" s="108">
        <f t="shared" si="5"/>
        <v>1283.03</v>
      </c>
      <c r="O47" s="109">
        <v>1096.3</v>
      </c>
      <c r="P47" s="109">
        <v>173.73</v>
      </c>
      <c r="Q47" s="123">
        <v>13</v>
      </c>
      <c r="R47" s="110">
        <f t="shared" si="6"/>
        <v>0.13679204428241851</v>
      </c>
    </row>
    <row r="48" spans="1:18" s="112" customFormat="1" ht="12.75">
      <c r="A48" s="105" t="s">
        <v>278</v>
      </c>
      <c r="B48" s="105" t="s">
        <v>194</v>
      </c>
      <c r="C48" s="105" t="s">
        <v>258</v>
      </c>
      <c r="D48" s="114" t="s">
        <v>277</v>
      </c>
      <c r="E48" s="106">
        <v>1566</v>
      </c>
      <c r="F48" s="106">
        <v>1570</v>
      </c>
      <c r="G48" s="107"/>
      <c r="H48" s="108">
        <f t="shared" si="4"/>
        <v>1811.1765109514722</v>
      </c>
      <c r="I48" s="109">
        <v>1593</v>
      </c>
      <c r="J48" s="109">
        <v>197.17651095147221</v>
      </c>
      <c r="K48" s="109">
        <v>21</v>
      </c>
      <c r="L48" s="110">
        <f t="shared" si="3"/>
        <v>0.11014361418845431</v>
      </c>
      <c r="M48" s="111"/>
      <c r="N48" s="108">
        <f t="shared" si="5"/>
        <v>1803.8500000000001</v>
      </c>
      <c r="O48" s="109">
        <v>1589.7</v>
      </c>
      <c r="P48" s="109">
        <v>191.15</v>
      </c>
      <c r="Q48" s="123">
        <v>23</v>
      </c>
      <c r="R48" s="110">
        <f t="shared" si="6"/>
        <v>0.10733638431086279</v>
      </c>
    </row>
    <row r="49" spans="1:18" s="112" customFormat="1" ht="12.75">
      <c r="A49" s="105" t="s">
        <v>271</v>
      </c>
      <c r="B49" s="105" t="s">
        <v>199</v>
      </c>
      <c r="C49" s="105" t="s">
        <v>261</v>
      </c>
      <c r="D49" s="114" t="s">
        <v>270</v>
      </c>
      <c r="E49" s="106">
        <v>557</v>
      </c>
      <c r="F49" s="106">
        <v>559</v>
      </c>
      <c r="G49" s="107"/>
      <c r="H49" s="108">
        <f t="shared" si="4"/>
        <v>1113.4292499999999</v>
      </c>
      <c r="I49" s="109">
        <v>948</v>
      </c>
      <c r="J49" s="109">
        <v>154.42924999999991</v>
      </c>
      <c r="K49" s="109">
        <v>11</v>
      </c>
      <c r="L49" s="110">
        <f t="shared" si="3"/>
        <v>0.14008087140285866</v>
      </c>
      <c r="M49" s="111"/>
      <c r="N49" s="108">
        <f t="shared" si="5"/>
        <v>1104.81</v>
      </c>
      <c r="O49" s="109">
        <v>954.8</v>
      </c>
      <c r="P49" s="109">
        <v>139.01</v>
      </c>
      <c r="Q49" s="123">
        <v>11</v>
      </c>
      <c r="R49" s="110">
        <f t="shared" si="6"/>
        <v>0.12708788546456881</v>
      </c>
    </row>
    <row r="50" spans="1:18" s="112" customFormat="1" ht="12.75">
      <c r="A50" s="105" t="s">
        <v>273</v>
      </c>
      <c r="B50" s="105" t="s">
        <v>199</v>
      </c>
      <c r="C50" s="105" t="s">
        <v>272</v>
      </c>
      <c r="D50" s="114" t="s">
        <v>201</v>
      </c>
      <c r="E50" s="106">
        <v>1138</v>
      </c>
      <c r="F50" s="106">
        <v>1153</v>
      </c>
      <c r="G50" s="107"/>
      <c r="H50" s="108">
        <f t="shared" si="4"/>
        <v>1300.2879474122938</v>
      </c>
      <c r="I50" s="109">
        <v>1172</v>
      </c>
      <c r="J50" s="109">
        <v>112.28794741229376</v>
      </c>
      <c r="K50" s="109">
        <v>16</v>
      </c>
      <c r="L50" s="110">
        <f t="shared" si="3"/>
        <v>8.7432065089875097E-2</v>
      </c>
      <c r="M50" s="111"/>
      <c r="N50" s="108">
        <f t="shared" si="5"/>
        <v>1324.99</v>
      </c>
      <c r="O50" s="109">
        <v>1181.5999999999999</v>
      </c>
      <c r="P50" s="109">
        <v>125.89</v>
      </c>
      <c r="Q50" s="124">
        <v>17.5</v>
      </c>
      <c r="R50" s="110">
        <f t="shared" si="6"/>
        <v>9.6283719187144831E-2</v>
      </c>
    </row>
    <row r="51" spans="1:18" s="112" customFormat="1" ht="12.75">
      <c r="A51" s="105" t="s">
        <v>274</v>
      </c>
      <c r="B51" s="105" t="s">
        <v>199</v>
      </c>
      <c r="C51" s="105" t="s">
        <v>258</v>
      </c>
      <c r="D51" s="114" t="s">
        <v>80</v>
      </c>
      <c r="E51" s="106">
        <v>1920</v>
      </c>
      <c r="F51" s="106">
        <v>1938</v>
      </c>
      <c r="G51" s="107"/>
      <c r="H51" s="108">
        <f t="shared" si="4"/>
        <v>2100.6</v>
      </c>
      <c r="I51" s="109">
        <v>1781</v>
      </c>
      <c r="J51" s="109">
        <v>296.59999999999991</v>
      </c>
      <c r="K51" s="109">
        <v>23</v>
      </c>
      <c r="L51" s="110">
        <f t="shared" si="3"/>
        <v>0.14276087793608006</v>
      </c>
      <c r="M51" s="111"/>
      <c r="N51" s="108">
        <f t="shared" si="5"/>
        <v>2127.19</v>
      </c>
      <c r="O51" s="109">
        <v>1801.15</v>
      </c>
      <c r="P51" s="109">
        <v>301.04000000000002</v>
      </c>
      <c r="Q51" s="123">
        <v>25</v>
      </c>
      <c r="R51" s="110">
        <f t="shared" si="6"/>
        <v>0.14320304063857217</v>
      </c>
    </row>
    <row r="52" spans="1:18" s="112" customFormat="1" ht="12.75">
      <c r="A52" s="105" t="s">
        <v>269</v>
      </c>
      <c r="B52" s="105" t="s">
        <v>203</v>
      </c>
      <c r="C52" s="105" t="s">
        <v>258</v>
      </c>
      <c r="D52" s="114" t="s">
        <v>268</v>
      </c>
      <c r="E52" s="106">
        <v>1824</v>
      </c>
      <c r="F52" s="106">
        <v>1825</v>
      </c>
      <c r="G52" s="107"/>
      <c r="H52" s="108">
        <f t="shared" si="4"/>
        <v>2646.4822226795641</v>
      </c>
      <c r="I52" s="109">
        <v>2225</v>
      </c>
      <c r="J52" s="109">
        <v>392.48222267956407</v>
      </c>
      <c r="K52" s="109">
        <v>29</v>
      </c>
      <c r="L52" s="110">
        <f t="shared" si="3"/>
        <v>0.14994647118472992</v>
      </c>
      <c r="M52" s="111"/>
      <c r="N52" s="108">
        <f t="shared" si="5"/>
        <v>2592.21</v>
      </c>
      <c r="O52" s="109">
        <v>2162.08</v>
      </c>
      <c r="P52" s="109">
        <v>399.13</v>
      </c>
      <c r="Q52" s="123">
        <v>31</v>
      </c>
      <c r="R52" s="110">
        <f t="shared" si="6"/>
        <v>0.15583649915469641</v>
      </c>
    </row>
    <row r="53" spans="1:18" s="112" customFormat="1" ht="12.75">
      <c r="A53" s="105" t="s">
        <v>265</v>
      </c>
      <c r="B53" s="105" t="s">
        <v>206</v>
      </c>
      <c r="C53" s="105" t="s">
        <v>261</v>
      </c>
      <c r="D53" s="114" t="s">
        <v>136</v>
      </c>
      <c r="E53" s="106">
        <v>278</v>
      </c>
      <c r="F53" s="106">
        <v>272</v>
      </c>
      <c r="G53" s="107"/>
      <c r="H53" s="108">
        <f t="shared" si="4"/>
        <v>726.72</v>
      </c>
      <c r="I53" s="109">
        <v>622</v>
      </c>
      <c r="J53" s="109">
        <v>96.720000000000027</v>
      </c>
      <c r="K53" s="109">
        <v>8</v>
      </c>
      <c r="L53" s="110">
        <f t="shared" si="3"/>
        <v>0.13457257346393592</v>
      </c>
      <c r="M53" s="111"/>
      <c r="N53" s="108">
        <f t="shared" si="5"/>
        <v>727.5</v>
      </c>
      <c r="O53" s="109">
        <v>634.9</v>
      </c>
      <c r="P53" s="109">
        <v>84.6</v>
      </c>
      <c r="Q53" s="123">
        <v>8</v>
      </c>
      <c r="R53" s="110">
        <f t="shared" si="6"/>
        <v>0.11758165392633772</v>
      </c>
    </row>
    <row r="54" spans="1:18" s="112" customFormat="1" ht="12.75">
      <c r="A54" s="105" t="s">
        <v>267</v>
      </c>
      <c r="B54" s="105" t="s">
        <v>206</v>
      </c>
      <c r="C54" s="105" t="s">
        <v>258</v>
      </c>
      <c r="D54" s="114" t="s">
        <v>266</v>
      </c>
      <c r="E54" s="106">
        <v>1220</v>
      </c>
      <c r="F54" s="106">
        <v>1222</v>
      </c>
      <c r="G54" s="107"/>
      <c r="H54" s="108">
        <f t="shared" si="4"/>
        <v>1704.5443413725186</v>
      </c>
      <c r="I54" s="109">
        <v>1438</v>
      </c>
      <c r="J54" s="109">
        <v>248.5443413725186</v>
      </c>
      <c r="K54" s="109">
        <v>18</v>
      </c>
      <c r="L54" s="110">
        <f t="shared" si="3"/>
        <v>0.14736899307980952</v>
      </c>
      <c r="M54" s="111"/>
      <c r="N54" s="108">
        <f t="shared" si="5"/>
        <v>1711.7400000000002</v>
      </c>
      <c r="O54" s="109">
        <v>1446.13</v>
      </c>
      <c r="P54" s="109">
        <v>246.61</v>
      </c>
      <c r="Q54" s="123">
        <v>19</v>
      </c>
      <c r="R54" s="110">
        <f t="shared" si="6"/>
        <v>0.14568687453477791</v>
      </c>
    </row>
    <row r="55" spans="1:18" s="112" customFormat="1" ht="12.75">
      <c r="A55" s="113" t="s">
        <v>264</v>
      </c>
      <c r="B55" s="113" t="s">
        <v>262</v>
      </c>
      <c r="C55" s="113" t="s">
        <v>258</v>
      </c>
      <c r="D55" s="114" t="s">
        <v>215</v>
      </c>
      <c r="E55" s="106">
        <v>1726</v>
      </c>
      <c r="F55" s="106">
        <v>1713</v>
      </c>
      <c r="G55" s="107"/>
      <c r="H55" s="108">
        <f t="shared" si="4"/>
        <v>1992.3488165783995</v>
      </c>
      <c r="I55" s="109">
        <v>1666</v>
      </c>
      <c r="J55" s="109">
        <v>298.34881657839946</v>
      </c>
      <c r="K55" s="109">
        <v>28</v>
      </c>
      <c r="L55" s="110">
        <f t="shared" si="3"/>
        <v>0.15188179108539301</v>
      </c>
      <c r="M55" s="111"/>
      <c r="N55" s="108">
        <f t="shared" si="5"/>
        <v>1974.66</v>
      </c>
      <c r="O55" s="109">
        <v>1638.95</v>
      </c>
      <c r="P55" s="109">
        <v>305.70999999999998</v>
      </c>
      <c r="Q55" s="123">
        <v>30</v>
      </c>
      <c r="R55" s="110">
        <f t="shared" si="6"/>
        <v>0.15720485843283658</v>
      </c>
    </row>
    <row r="56" spans="1:18" s="112" customFormat="1" ht="12.75">
      <c r="A56" s="105" t="s">
        <v>263</v>
      </c>
      <c r="B56" s="105" t="s">
        <v>262</v>
      </c>
      <c r="C56" s="105" t="s">
        <v>261</v>
      </c>
      <c r="D56" s="114" t="s">
        <v>260</v>
      </c>
      <c r="E56" s="106">
        <v>333</v>
      </c>
      <c r="F56" s="106">
        <v>338</v>
      </c>
      <c r="G56" s="107"/>
      <c r="H56" s="108">
        <f t="shared" si="4"/>
        <v>656.03734999999995</v>
      </c>
      <c r="I56" s="109">
        <v>574</v>
      </c>
      <c r="J56" s="109">
        <v>76.037349999999947</v>
      </c>
      <c r="K56" s="109">
        <v>6</v>
      </c>
      <c r="L56" s="110">
        <f t="shared" si="3"/>
        <v>0.1169738169660558</v>
      </c>
      <c r="M56" s="111"/>
      <c r="N56" s="108">
        <f t="shared" si="5"/>
        <v>655</v>
      </c>
      <c r="O56" s="109">
        <v>587</v>
      </c>
      <c r="P56" s="109">
        <v>61</v>
      </c>
      <c r="Q56" s="123">
        <v>7</v>
      </c>
      <c r="R56" s="110">
        <f t="shared" si="6"/>
        <v>9.4135802469135804E-2</v>
      </c>
    </row>
    <row r="57" spans="1:18" s="112" customFormat="1" ht="12.75">
      <c r="A57" s="105" t="s">
        <v>256</v>
      </c>
      <c r="B57" s="105" t="s">
        <v>223</v>
      </c>
      <c r="C57" s="105" t="s">
        <v>255</v>
      </c>
      <c r="D57" s="114" t="s">
        <v>254</v>
      </c>
      <c r="E57" s="106">
        <v>424</v>
      </c>
      <c r="F57" s="106">
        <v>453</v>
      </c>
      <c r="G57" s="107"/>
      <c r="H57" s="108">
        <f t="shared" si="4"/>
        <v>1059.8425999999999</v>
      </c>
      <c r="I57" s="109">
        <v>905</v>
      </c>
      <c r="J57" s="109">
        <v>143.84259999999995</v>
      </c>
      <c r="K57" s="109">
        <v>11</v>
      </c>
      <c r="L57" s="110">
        <f t="shared" si="3"/>
        <v>0.13714412439006574</v>
      </c>
      <c r="M57" s="111"/>
      <c r="N57" s="108">
        <f t="shared" si="5"/>
        <v>1078.5</v>
      </c>
      <c r="O57" s="109">
        <v>917</v>
      </c>
      <c r="P57" s="109">
        <v>149.5</v>
      </c>
      <c r="Q57" s="123">
        <v>12</v>
      </c>
      <c r="R57" s="110">
        <f t="shared" si="6"/>
        <v>0.14017815283638069</v>
      </c>
    </row>
    <row r="58" spans="1:18" s="112" customFormat="1" ht="12.75">
      <c r="A58" s="105" t="s">
        <v>259</v>
      </c>
      <c r="B58" s="105" t="s">
        <v>223</v>
      </c>
      <c r="C58" s="105" t="s">
        <v>258</v>
      </c>
      <c r="D58" s="114" t="s">
        <v>257</v>
      </c>
      <c r="E58" s="106">
        <v>764</v>
      </c>
      <c r="F58" s="106">
        <v>736</v>
      </c>
      <c r="G58" s="107"/>
      <c r="H58" s="108">
        <f t="shared" si="4"/>
        <v>1247.9359465181392</v>
      </c>
      <c r="I58" s="109">
        <v>1063</v>
      </c>
      <c r="J58" s="109">
        <v>172.93594651813919</v>
      </c>
      <c r="K58" s="109">
        <v>12</v>
      </c>
      <c r="L58" s="110">
        <f t="shared" si="3"/>
        <v>0.13992306559683115</v>
      </c>
      <c r="M58" s="111"/>
      <c r="N58" s="108">
        <f t="shared" si="5"/>
        <v>1223.8799999999999</v>
      </c>
      <c r="O58" s="109">
        <v>1033.0999999999999</v>
      </c>
      <c r="P58" s="109">
        <v>177.78</v>
      </c>
      <c r="Q58" s="123">
        <v>13</v>
      </c>
      <c r="R58" s="110">
        <f t="shared" si="6"/>
        <v>0.14681884249471461</v>
      </c>
    </row>
    <row r="59" spans="1:18" ht="4.5" customHeight="1">
      <c r="D59" s="51"/>
      <c r="E59" s="139"/>
      <c r="F59" s="139"/>
      <c r="G59" s="51"/>
      <c r="H59" s="140"/>
      <c r="I59" s="140"/>
      <c r="J59" s="140"/>
      <c r="K59" s="139"/>
      <c r="L59" s="50"/>
      <c r="M59" s="51"/>
      <c r="N59" s="140"/>
      <c r="O59" s="140"/>
      <c r="P59" s="140"/>
      <c r="Q59" s="139"/>
      <c r="R59" s="50"/>
    </row>
    <row r="60" spans="1:18" s="46" customFormat="1" ht="17.45" customHeight="1">
      <c r="A60" s="102" t="s">
        <v>226</v>
      </c>
      <c r="B60" s="103"/>
      <c r="C60" s="103"/>
      <c r="D60" s="104"/>
      <c r="E60" s="47">
        <f>SUM(E5:E58)</f>
        <v>47060</v>
      </c>
      <c r="F60" s="47">
        <f>SUM(F5:F58)</f>
        <v>46883</v>
      </c>
      <c r="G60" s="49"/>
      <c r="H60" s="71">
        <f>SUM(H5:H58)</f>
        <v>72843.99328425045</v>
      </c>
      <c r="I60" s="71">
        <f>SUM(I5:I58)</f>
        <v>62431</v>
      </c>
      <c r="J60" s="71">
        <f>SUM(J5:J58)</f>
        <v>9656.9932842504586</v>
      </c>
      <c r="K60" s="47">
        <f>SUM(K5:K58)</f>
        <v>756</v>
      </c>
      <c r="L60" s="24"/>
      <c r="M60" s="48"/>
      <c r="N60" s="71">
        <f>SUM(N5:N58)</f>
        <v>72392.95</v>
      </c>
      <c r="O60" s="71">
        <f>SUM(O5:O58)</f>
        <v>62357.039999999986</v>
      </c>
      <c r="P60" s="71">
        <f>SUM(P5:P58)</f>
        <v>9205.16</v>
      </c>
      <c r="Q60" s="71">
        <f>SUM(Q5:Q58)</f>
        <v>830.75</v>
      </c>
      <c r="R60" s="24"/>
    </row>
    <row r="61" spans="1:18">
      <c r="A61" s="51" t="s">
        <v>381</v>
      </c>
      <c r="E61" s="119"/>
    </row>
    <row r="62" spans="1:18">
      <c r="E62" s="119"/>
    </row>
    <row r="63" spans="1:18" s="1" customFormat="1" ht="12.75">
      <c r="G63" s="29"/>
      <c r="H63" s="6"/>
      <c r="I63" s="2"/>
      <c r="J63" s="2"/>
      <c r="K63" s="2"/>
      <c r="M63" s="30"/>
      <c r="N63" s="7"/>
      <c r="O63" s="7"/>
      <c r="P63" s="5"/>
      <c r="Q63" s="5"/>
    </row>
    <row r="64" spans="1:18" s="1" customFormat="1" ht="12.75">
      <c r="A64" s="2" t="s">
        <v>382</v>
      </c>
      <c r="B64" s="3"/>
      <c r="C64" s="4"/>
      <c r="D64" s="5"/>
      <c r="E64" s="5"/>
      <c r="G64" s="29"/>
      <c r="H64" s="6"/>
      <c r="I64" s="2"/>
      <c r="J64" s="2"/>
      <c r="K64" s="2"/>
      <c r="M64" s="30"/>
      <c r="N64" s="7"/>
      <c r="O64" s="7"/>
      <c r="P64" s="5"/>
      <c r="Q64" s="5"/>
    </row>
    <row r="65" spans="1:6">
      <c r="A65" s="2" t="s">
        <v>383</v>
      </c>
      <c r="B65" s="3"/>
      <c r="C65" s="4"/>
      <c r="D65" s="5"/>
      <c r="E65" s="118"/>
      <c r="F65" s="137"/>
    </row>
    <row r="66" spans="1:6">
      <c r="A66" s="51"/>
      <c r="B66" s="51"/>
      <c r="C66" s="51"/>
      <c r="D66" s="51"/>
      <c r="E66" s="126"/>
    </row>
    <row r="67" spans="1:6">
      <c r="F67" s="138"/>
    </row>
  </sheetData>
  <autoFilter ref="A4:R58"/>
  <mergeCells count="2">
    <mergeCell ref="A1:R1"/>
    <mergeCell ref="N3:R3"/>
  </mergeCells>
  <conditionalFormatting sqref="A64:A1048576 A1:A62">
    <cfRule type="duplicateValues" dxfId="0" priority="1"/>
  </conditionalFormatting>
  <printOptions horizontalCentered="1"/>
  <pageMargins left="0.39370078740157483" right="0.39370078740157483" top="0.78740157480314965" bottom="0.74803149606299213" header="0.31496062992125984" footer="0.31496062992125984"/>
  <pageSetup paperSize="9" scale="53" fitToHeight="10" orientation="portrait" r:id="rId1"/>
  <headerFooter>
    <oddHeader>&amp;LDSDEN 92 - DOS2&amp;RDocument de travail CTSD</oddHeader>
    <oddFooter>&amp;L&amp;8&amp;Z&amp;F - &amp;A&amp;R&amp;8&amp;D - 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Q23"/>
  <sheetViews>
    <sheetView topLeftCell="A22" zoomScale="115" zoomScaleNormal="115" zoomScaleSheetLayoutView="100" workbookViewId="0">
      <selection activeCell="T13" sqref="T13"/>
    </sheetView>
  </sheetViews>
  <sheetFormatPr baseColWidth="10" defaultColWidth="11.42578125" defaultRowHeight="12.75"/>
  <cols>
    <col min="1" max="1" width="9.85546875" style="37" customWidth="1"/>
    <col min="2" max="2" width="19" style="37" bestFit="1" customWidth="1"/>
    <col min="3" max="3" width="19.28515625" style="37" customWidth="1"/>
    <col min="4" max="4" width="9.140625" style="57" customWidth="1"/>
    <col min="5" max="5" width="10.7109375" style="57" customWidth="1"/>
    <col min="6" max="6" width="2.5703125" style="58" customWidth="1"/>
    <col min="7" max="7" width="10.42578125" style="37" customWidth="1"/>
    <col min="8" max="8" width="8.7109375" style="37" bestFit="1" customWidth="1"/>
    <col min="9" max="9" width="7.28515625" style="37" customWidth="1"/>
    <col min="10" max="10" width="5.42578125" style="37" customWidth="1"/>
    <col min="11" max="11" width="6.85546875" style="37" customWidth="1"/>
    <col min="12" max="12" width="1" style="37" customWidth="1"/>
    <col min="13" max="13" width="8.42578125" style="37" customWidth="1"/>
    <col min="14" max="14" width="9.5703125" style="37" customWidth="1"/>
    <col min="15" max="15" width="7.28515625" style="37" customWidth="1"/>
    <col min="16" max="16" width="5.42578125" style="37" customWidth="1"/>
    <col min="17" max="17" width="11.28515625" style="37" customWidth="1"/>
    <col min="18" max="16384" width="11.42578125" style="37"/>
  </cols>
  <sheetData>
    <row r="1" spans="1:17" ht="22.5" customHeight="1">
      <c r="A1" s="153" t="s">
        <v>389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/>
    </row>
    <row r="2" spans="1:17" ht="22.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32" customFormat="1" ht="18" customHeight="1">
      <c r="C3" s="55"/>
      <c r="D3" s="128"/>
      <c r="E3" s="66"/>
      <c r="F3" s="54"/>
      <c r="G3" s="99" t="s">
        <v>229</v>
      </c>
      <c r="H3" s="99"/>
      <c r="I3" s="99"/>
      <c r="J3" s="99"/>
      <c r="K3" s="99"/>
      <c r="M3" s="100" t="str">
        <f>COLLEGES!M3</f>
        <v>DOTATION CONSTATÉE AU 29/10/2024</v>
      </c>
      <c r="N3" s="100"/>
      <c r="O3" s="100"/>
      <c r="P3" s="100"/>
      <c r="Q3" s="100"/>
    </row>
    <row r="4" spans="1:17" s="32" customFormat="1" ht="30" customHeight="1">
      <c r="A4" s="79" t="s">
        <v>0</v>
      </c>
      <c r="B4" s="79" t="s">
        <v>1</v>
      </c>
      <c r="C4" s="79" t="s">
        <v>236</v>
      </c>
      <c r="D4" s="80" t="s">
        <v>358</v>
      </c>
      <c r="E4" s="80" t="s">
        <v>359</v>
      </c>
      <c r="F4" s="53"/>
      <c r="G4" s="79" t="s">
        <v>230</v>
      </c>
      <c r="H4" s="79" t="s">
        <v>231</v>
      </c>
      <c r="I4" s="79" t="s">
        <v>232</v>
      </c>
      <c r="J4" s="79" t="s">
        <v>234</v>
      </c>
      <c r="K4" s="79" t="s">
        <v>237</v>
      </c>
      <c r="M4" s="79" t="s">
        <v>230</v>
      </c>
      <c r="N4" s="79" t="s">
        <v>231</v>
      </c>
      <c r="O4" s="79" t="s">
        <v>232</v>
      </c>
      <c r="P4" s="115" t="s">
        <v>234</v>
      </c>
      <c r="Q4" s="79" t="s">
        <v>237</v>
      </c>
    </row>
    <row r="5" spans="1:17" ht="13.5" customHeight="1">
      <c r="A5" s="87" t="s">
        <v>360</v>
      </c>
      <c r="B5" s="87" t="s">
        <v>15</v>
      </c>
      <c r="C5" s="87" t="s">
        <v>16</v>
      </c>
      <c r="D5" s="73">
        <v>38</v>
      </c>
      <c r="E5" s="73">
        <v>36</v>
      </c>
      <c r="F5" s="36"/>
      <c r="G5" s="69">
        <f>SUM(H5+I5+J5)</f>
        <v>129</v>
      </c>
      <c r="H5" s="86">
        <v>123</v>
      </c>
      <c r="I5" s="86">
        <v>5.5</v>
      </c>
      <c r="J5" s="86">
        <v>0.5</v>
      </c>
      <c r="K5" s="74">
        <f>I5/(G5-J5)</f>
        <v>4.2801556420233464E-2</v>
      </c>
      <c r="L5" s="1"/>
      <c r="M5" s="27">
        <f>SUM(N5+O5+P5)</f>
        <v>127.5</v>
      </c>
      <c r="N5" s="86">
        <v>127</v>
      </c>
      <c r="O5" s="72">
        <v>0</v>
      </c>
      <c r="P5" s="116">
        <v>0.5</v>
      </c>
      <c r="Q5" s="74">
        <f>O5/(M5-P5)</f>
        <v>0</v>
      </c>
    </row>
    <row r="6" spans="1:17" ht="13.5" customHeight="1">
      <c r="A6" s="87" t="s">
        <v>361</v>
      </c>
      <c r="B6" s="87" t="s">
        <v>345</v>
      </c>
      <c r="C6" s="87" t="s">
        <v>25</v>
      </c>
      <c r="D6" s="73">
        <v>47</v>
      </c>
      <c r="E6" s="73">
        <v>38</v>
      </c>
      <c r="F6" s="36"/>
      <c r="G6" s="69">
        <f t="shared" ref="G6:G20" si="0">SUM(H6+I6+J6)</f>
        <v>129</v>
      </c>
      <c r="H6" s="86">
        <v>125</v>
      </c>
      <c r="I6" s="86">
        <v>3.5</v>
      </c>
      <c r="J6" s="86">
        <v>0.5</v>
      </c>
      <c r="K6" s="74">
        <f t="shared" ref="K6:K21" si="1">I6/(G6-J6)</f>
        <v>2.7237354085603113E-2</v>
      </c>
      <c r="L6" s="59"/>
      <c r="M6" s="27">
        <f t="shared" ref="M6:M21" si="2">SUM(N6+O6+P6)</f>
        <v>130.5</v>
      </c>
      <c r="N6" s="86">
        <v>125</v>
      </c>
      <c r="O6" s="72">
        <v>5</v>
      </c>
      <c r="P6" s="116">
        <v>0.5</v>
      </c>
      <c r="Q6" s="74">
        <f t="shared" ref="Q6:Q21" si="3">O6/(M6-P6)</f>
        <v>3.8461538461538464E-2</v>
      </c>
    </row>
    <row r="7" spans="1:17" ht="13.5" customHeight="1">
      <c r="A7" s="87" t="s">
        <v>362</v>
      </c>
      <c r="B7" s="87" t="s">
        <v>36</v>
      </c>
      <c r="C7" s="87" t="s">
        <v>43</v>
      </c>
      <c r="D7" s="73">
        <v>59</v>
      </c>
      <c r="E7" s="73">
        <v>45</v>
      </c>
      <c r="F7" s="36"/>
      <c r="G7" s="69">
        <f t="shared" si="0"/>
        <v>129</v>
      </c>
      <c r="H7" s="86">
        <v>123</v>
      </c>
      <c r="I7" s="86">
        <v>5.5</v>
      </c>
      <c r="J7" s="86">
        <v>0.5</v>
      </c>
      <c r="K7" s="74">
        <f t="shared" si="1"/>
        <v>4.2801556420233464E-2</v>
      </c>
      <c r="L7" s="59"/>
      <c r="M7" s="27">
        <f t="shared" si="2"/>
        <v>129</v>
      </c>
      <c r="N7" s="86">
        <v>123.5</v>
      </c>
      <c r="O7" s="72">
        <v>5</v>
      </c>
      <c r="P7" s="116">
        <v>0.5</v>
      </c>
      <c r="Q7" s="74">
        <f t="shared" si="3"/>
        <v>3.8910505836575876E-2</v>
      </c>
    </row>
    <row r="8" spans="1:17" ht="13.5" customHeight="1">
      <c r="A8" s="87" t="s">
        <v>363</v>
      </c>
      <c r="B8" s="87" t="s">
        <v>364</v>
      </c>
      <c r="C8" s="87" t="s">
        <v>46</v>
      </c>
      <c r="D8" s="73">
        <v>54</v>
      </c>
      <c r="E8" s="73">
        <v>46</v>
      </c>
      <c r="F8" s="36"/>
      <c r="G8" s="69">
        <f t="shared" si="0"/>
        <v>129</v>
      </c>
      <c r="H8" s="86">
        <v>123</v>
      </c>
      <c r="I8" s="86">
        <v>5.5</v>
      </c>
      <c r="J8" s="86">
        <v>0.5</v>
      </c>
      <c r="K8" s="74">
        <f t="shared" si="1"/>
        <v>4.2801556420233464E-2</v>
      </c>
      <c r="L8" s="59"/>
      <c r="M8" s="27">
        <f t="shared" si="2"/>
        <v>129</v>
      </c>
      <c r="N8" s="86">
        <v>126</v>
      </c>
      <c r="O8" s="72">
        <v>2.5</v>
      </c>
      <c r="P8" s="116">
        <v>0.5</v>
      </c>
      <c r="Q8" s="74">
        <f t="shared" si="3"/>
        <v>1.9455252918287938E-2</v>
      </c>
    </row>
    <row r="9" spans="1:17" ht="13.5" customHeight="1">
      <c r="A9" s="87" t="s">
        <v>365</v>
      </c>
      <c r="B9" s="87" t="s">
        <v>55</v>
      </c>
      <c r="C9" s="87" t="s">
        <v>56</v>
      </c>
      <c r="D9" s="73">
        <v>39</v>
      </c>
      <c r="E9" s="73">
        <v>44</v>
      </c>
      <c r="F9" s="36"/>
      <c r="G9" s="69">
        <f t="shared" si="0"/>
        <v>129</v>
      </c>
      <c r="H9" s="86">
        <v>125</v>
      </c>
      <c r="I9" s="86">
        <v>3.5</v>
      </c>
      <c r="J9" s="86">
        <v>0.5</v>
      </c>
      <c r="K9" s="74">
        <f t="shared" si="1"/>
        <v>2.7237354085603113E-2</v>
      </c>
      <c r="L9" s="59"/>
      <c r="M9" s="27">
        <f t="shared" si="2"/>
        <v>128</v>
      </c>
      <c r="N9" s="86">
        <v>124</v>
      </c>
      <c r="O9" s="72">
        <v>3.5</v>
      </c>
      <c r="P9" s="116">
        <v>0.5</v>
      </c>
      <c r="Q9" s="74">
        <f t="shared" si="3"/>
        <v>2.7450980392156862E-2</v>
      </c>
    </row>
    <row r="10" spans="1:17" ht="13.5" customHeight="1">
      <c r="A10" s="87" t="s">
        <v>366</v>
      </c>
      <c r="B10" s="87" t="s">
        <v>70</v>
      </c>
      <c r="C10" s="87" t="s">
        <v>71</v>
      </c>
      <c r="D10" s="73">
        <v>38</v>
      </c>
      <c r="E10" s="73">
        <v>43</v>
      </c>
      <c r="F10" s="36"/>
      <c r="G10" s="69">
        <f t="shared" si="0"/>
        <v>129</v>
      </c>
      <c r="H10" s="86">
        <v>125</v>
      </c>
      <c r="I10" s="86">
        <v>3.5</v>
      </c>
      <c r="J10" s="86">
        <v>0.5</v>
      </c>
      <c r="K10" s="74">
        <f t="shared" si="1"/>
        <v>2.7237354085603113E-2</v>
      </c>
      <c r="L10" s="59"/>
      <c r="M10" s="27">
        <f t="shared" si="2"/>
        <v>128</v>
      </c>
      <c r="N10" s="86">
        <v>127.5</v>
      </c>
      <c r="O10" s="72">
        <v>0</v>
      </c>
      <c r="P10" s="116">
        <v>0.5</v>
      </c>
      <c r="Q10" s="74">
        <f t="shared" si="3"/>
        <v>0</v>
      </c>
    </row>
    <row r="11" spans="1:17" ht="13.5" customHeight="1">
      <c r="A11" s="87" t="s">
        <v>367</v>
      </c>
      <c r="B11" s="87" t="s">
        <v>77</v>
      </c>
      <c r="C11" s="87" t="s">
        <v>86</v>
      </c>
      <c r="D11" s="73">
        <v>39</v>
      </c>
      <c r="E11" s="73">
        <v>38</v>
      </c>
      <c r="F11" s="36"/>
      <c r="G11" s="69">
        <f t="shared" si="0"/>
        <v>104</v>
      </c>
      <c r="H11" s="86">
        <v>97</v>
      </c>
      <c r="I11" s="86">
        <v>6.5</v>
      </c>
      <c r="J11" s="86">
        <v>0.5</v>
      </c>
      <c r="K11" s="74">
        <f t="shared" si="1"/>
        <v>6.280193236714976E-2</v>
      </c>
      <c r="L11" s="59"/>
      <c r="M11" s="27">
        <f t="shared" si="2"/>
        <v>121</v>
      </c>
      <c r="N11" s="86">
        <v>108</v>
      </c>
      <c r="O11" s="72">
        <v>12.5</v>
      </c>
      <c r="P11" s="116">
        <v>0.5</v>
      </c>
      <c r="Q11" s="74">
        <f t="shared" si="3"/>
        <v>0.1037344398340249</v>
      </c>
    </row>
    <row r="12" spans="1:17" ht="13.5" customHeight="1">
      <c r="A12" s="87" t="s">
        <v>368</v>
      </c>
      <c r="B12" s="87" t="s">
        <v>369</v>
      </c>
      <c r="C12" s="87" t="s">
        <v>91</v>
      </c>
      <c r="D12" s="73">
        <v>33</v>
      </c>
      <c r="E12" s="73">
        <v>28</v>
      </c>
      <c r="F12" s="36"/>
      <c r="G12" s="69">
        <f t="shared" si="0"/>
        <v>129</v>
      </c>
      <c r="H12" s="86">
        <v>123</v>
      </c>
      <c r="I12" s="86">
        <v>5.5</v>
      </c>
      <c r="J12" s="86">
        <v>0.5</v>
      </c>
      <c r="K12" s="74">
        <f t="shared" si="1"/>
        <v>4.2801556420233464E-2</v>
      </c>
      <c r="L12" s="59"/>
      <c r="M12" s="27">
        <f t="shared" si="2"/>
        <v>129</v>
      </c>
      <c r="N12" s="86">
        <v>123</v>
      </c>
      <c r="O12" s="72">
        <v>5.5</v>
      </c>
      <c r="P12" s="116">
        <v>0.5</v>
      </c>
      <c r="Q12" s="74">
        <f t="shared" si="3"/>
        <v>4.2801556420233464E-2</v>
      </c>
    </row>
    <row r="13" spans="1:17" ht="13.5" customHeight="1">
      <c r="A13" s="87" t="s">
        <v>370</v>
      </c>
      <c r="B13" s="87" t="s">
        <v>312</v>
      </c>
      <c r="C13" s="87" t="s">
        <v>110</v>
      </c>
      <c r="D13" s="73">
        <v>61</v>
      </c>
      <c r="E13" s="73">
        <v>48</v>
      </c>
      <c r="F13" s="36"/>
      <c r="G13" s="69">
        <f t="shared" si="0"/>
        <v>129</v>
      </c>
      <c r="H13" s="86">
        <v>123</v>
      </c>
      <c r="I13" s="86">
        <v>5.5</v>
      </c>
      <c r="J13" s="86">
        <v>0.5</v>
      </c>
      <c r="K13" s="74">
        <f t="shared" si="1"/>
        <v>4.2801556420233464E-2</v>
      </c>
      <c r="L13" s="59"/>
      <c r="M13" s="27">
        <f t="shared" si="2"/>
        <v>129</v>
      </c>
      <c r="N13" s="86">
        <v>123.5</v>
      </c>
      <c r="O13" s="72">
        <v>5</v>
      </c>
      <c r="P13" s="116">
        <v>0.5</v>
      </c>
      <c r="Q13" s="74">
        <f t="shared" si="3"/>
        <v>3.8910505836575876E-2</v>
      </c>
    </row>
    <row r="14" spans="1:17" ht="13.5" customHeight="1">
      <c r="A14" s="87" t="s">
        <v>371</v>
      </c>
      <c r="B14" s="87" t="s">
        <v>128</v>
      </c>
      <c r="C14" s="87" t="s">
        <v>25</v>
      </c>
      <c r="D14" s="73">
        <v>47</v>
      </c>
      <c r="E14" s="73">
        <v>50</v>
      </c>
      <c r="F14" s="36"/>
      <c r="G14" s="69">
        <f t="shared" si="0"/>
        <v>129</v>
      </c>
      <c r="H14" s="86">
        <v>123</v>
      </c>
      <c r="I14" s="86">
        <v>5.5</v>
      </c>
      <c r="J14" s="86">
        <v>0.5</v>
      </c>
      <c r="K14" s="74">
        <f t="shared" si="1"/>
        <v>4.2801556420233464E-2</v>
      </c>
      <c r="L14" s="59"/>
      <c r="M14" s="27">
        <f t="shared" si="2"/>
        <v>129</v>
      </c>
      <c r="N14" s="86">
        <v>119</v>
      </c>
      <c r="O14" s="72">
        <v>9.5</v>
      </c>
      <c r="P14" s="116">
        <v>0.5</v>
      </c>
      <c r="Q14" s="74">
        <f t="shared" si="3"/>
        <v>7.3929961089494164E-2</v>
      </c>
    </row>
    <row r="15" spans="1:17" ht="13.5" customHeight="1">
      <c r="A15" s="87" t="s">
        <v>372</v>
      </c>
      <c r="B15" s="87" t="s">
        <v>143</v>
      </c>
      <c r="C15" s="87" t="s">
        <v>148</v>
      </c>
      <c r="D15" s="73">
        <v>40</v>
      </c>
      <c r="E15" s="73">
        <v>37</v>
      </c>
      <c r="F15" s="36"/>
      <c r="G15" s="69">
        <f t="shared" si="0"/>
        <v>129</v>
      </c>
      <c r="H15" s="86">
        <v>123</v>
      </c>
      <c r="I15" s="86">
        <v>5.5</v>
      </c>
      <c r="J15" s="86">
        <v>0.5</v>
      </c>
      <c r="K15" s="74">
        <f t="shared" si="1"/>
        <v>4.2801556420233464E-2</v>
      </c>
      <c r="L15" s="59"/>
      <c r="M15" s="27">
        <f t="shared" si="2"/>
        <v>128.5</v>
      </c>
      <c r="N15" s="86">
        <v>120</v>
      </c>
      <c r="O15" s="72">
        <v>7.5</v>
      </c>
      <c r="P15" s="116">
        <v>1</v>
      </c>
      <c r="Q15" s="74">
        <f t="shared" si="3"/>
        <v>5.8823529411764705E-2</v>
      </c>
    </row>
    <row r="16" spans="1:17" ht="13.5" customHeight="1">
      <c r="A16" s="87" t="s">
        <v>373</v>
      </c>
      <c r="B16" s="87" t="s">
        <v>150</v>
      </c>
      <c r="C16" s="87" t="s">
        <v>151</v>
      </c>
      <c r="D16" s="73">
        <v>28</v>
      </c>
      <c r="E16" s="73">
        <v>34</v>
      </c>
      <c r="F16" s="36"/>
      <c r="G16" s="69">
        <f t="shared" si="0"/>
        <v>104</v>
      </c>
      <c r="H16" s="86">
        <v>99</v>
      </c>
      <c r="I16" s="86">
        <v>4.5</v>
      </c>
      <c r="J16" s="86">
        <v>0.5</v>
      </c>
      <c r="K16" s="74">
        <f t="shared" si="1"/>
        <v>4.3478260869565216E-2</v>
      </c>
      <c r="L16" s="59"/>
      <c r="M16" s="27">
        <f t="shared" si="2"/>
        <v>100.5</v>
      </c>
      <c r="N16" s="86">
        <v>98</v>
      </c>
      <c r="O16" s="72">
        <v>2</v>
      </c>
      <c r="P16" s="116">
        <v>0.5</v>
      </c>
      <c r="Q16" s="74">
        <f t="shared" si="3"/>
        <v>0.02</v>
      </c>
    </row>
    <row r="17" spans="1:17" ht="13.5" customHeight="1">
      <c r="A17" s="87" t="s">
        <v>374</v>
      </c>
      <c r="B17" s="87" t="s">
        <v>157</v>
      </c>
      <c r="C17" s="87" t="s">
        <v>165</v>
      </c>
      <c r="D17" s="73">
        <v>53</v>
      </c>
      <c r="E17" s="73">
        <v>46</v>
      </c>
      <c r="F17" s="36"/>
      <c r="G17" s="69">
        <f t="shared" si="0"/>
        <v>129</v>
      </c>
      <c r="H17" s="86">
        <v>123</v>
      </c>
      <c r="I17" s="86">
        <v>5.5</v>
      </c>
      <c r="J17" s="86">
        <v>0.5</v>
      </c>
      <c r="K17" s="74">
        <f t="shared" si="1"/>
        <v>4.2801556420233464E-2</v>
      </c>
      <c r="L17" s="59"/>
      <c r="M17" s="27">
        <f t="shared" si="2"/>
        <v>128.5</v>
      </c>
      <c r="N17" s="86">
        <v>123.5</v>
      </c>
      <c r="O17" s="72">
        <v>4.5</v>
      </c>
      <c r="P17" s="116">
        <v>0.5</v>
      </c>
      <c r="Q17" s="74">
        <f t="shared" si="3"/>
        <v>3.515625E-2</v>
      </c>
    </row>
    <row r="18" spans="1:17" ht="13.5" customHeight="1">
      <c r="A18" s="87" t="s">
        <v>375</v>
      </c>
      <c r="B18" s="87" t="s">
        <v>157</v>
      </c>
      <c r="C18" s="87" t="s">
        <v>158</v>
      </c>
      <c r="D18" s="73">
        <v>38</v>
      </c>
      <c r="E18" s="73">
        <v>35</v>
      </c>
      <c r="F18" s="36"/>
      <c r="G18" s="69">
        <f t="shared" si="0"/>
        <v>104</v>
      </c>
      <c r="H18" s="86">
        <v>97</v>
      </c>
      <c r="I18" s="86">
        <v>6.5</v>
      </c>
      <c r="J18" s="86">
        <v>0.5</v>
      </c>
      <c r="K18" s="74">
        <f t="shared" si="1"/>
        <v>6.280193236714976E-2</v>
      </c>
      <c r="L18" s="59"/>
      <c r="M18" s="27">
        <f t="shared" si="2"/>
        <v>104</v>
      </c>
      <c r="N18" s="86">
        <v>97.5</v>
      </c>
      <c r="O18" s="72">
        <v>6</v>
      </c>
      <c r="P18" s="116">
        <v>0.5</v>
      </c>
      <c r="Q18" s="74">
        <f t="shared" si="3"/>
        <v>5.7971014492753624E-2</v>
      </c>
    </row>
    <row r="19" spans="1:17" ht="13.5" customHeight="1">
      <c r="A19" s="87" t="s">
        <v>376</v>
      </c>
      <c r="B19" s="87" t="s">
        <v>181</v>
      </c>
      <c r="C19" s="87" t="s">
        <v>192</v>
      </c>
      <c r="D19" s="73">
        <v>31</v>
      </c>
      <c r="E19" s="73">
        <v>29</v>
      </c>
      <c r="F19" s="36"/>
      <c r="G19" s="69">
        <f t="shared" si="0"/>
        <v>104</v>
      </c>
      <c r="H19" s="86">
        <v>97</v>
      </c>
      <c r="I19" s="86">
        <v>6.5</v>
      </c>
      <c r="J19" s="86">
        <v>0.5</v>
      </c>
      <c r="K19" s="74">
        <f t="shared" si="1"/>
        <v>6.280193236714976E-2</v>
      </c>
      <c r="L19" s="59"/>
      <c r="M19" s="27">
        <f t="shared" si="2"/>
        <v>100.5</v>
      </c>
      <c r="N19" s="86">
        <v>99</v>
      </c>
      <c r="O19" s="72">
        <v>1</v>
      </c>
      <c r="P19" s="116">
        <v>0.5</v>
      </c>
      <c r="Q19" s="74">
        <f t="shared" si="3"/>
        <v>0.01</v>
      </c>
    </row>
    <row r="20" spans="1:17" ht="14.25" customHeight="1">
      <c r="A20" s="87" t="s">
        <v>377</v>
      </c>
      <c r="B20" s="87" t="s">
        <v>206</v>
      </c>
      <c r="C20" s="87" t="s">
        <v>208</v>
      </c>
      <c r="D20" s="73">
        <v>28</v>
      </c>
      <c r="E20" s="73">
        <v>32</v>
      </c>
      <c r="F20" s="36"/>
      <c r="G20" s="69">
        <f t="shared" si="0"/>
        <v>104</v>
      </c>
      <c r="H20" s="86">
        <v>99</v>
      </c>
      <c r="I20" s="86">
        <v>4.5</v>
      </c>
      <c r="J20" s="86">
        <v>0.5</v>
      </c>
      <c r="K20" s="74">
        <f t="shared" si="1"/>
        <v>4.3478260869565216E-2</v>
      </c>
      <c r="L20" s="60"/>
      <c r="M20" s="27">
        <f t="shared" si="2"/>
        <v>104</v>
      </c>
      <c r="N20" s="86">
        <v>103.5</v>
      </c>
      <c r="O20" s="72">
        <v>0</v>
      </c>
      <c r="P20" s="116">
        <v>0.5</v>
      </c>
      <c r="Q20" s="74">
        <f t="shared" si="3"/>
        <v>0</v>
      </c>
    </row>
    <row r="21" spans="1:17" s="32" customFormat="1" ht="13.5" customHeight="1">
      <c r="A21" s="87" t="s">
        <v>378</v>
      </c>
      <c r="B21" s="87" t="s">
        <v>379</v>
      </c>
      <c r="C21" s="87" t="s">
        <v>91</v>
      </c>
      <c r="D21" s="73">
        <v>27</v>
      </c>
      <c r="E21" s="73">
        <v>33</v>
      </c>
      <c r="G21" s="69">
        <f>SUM(H21+I21+J21)</f>
        <v>104</v>
      </c>
      <c r="H21" s="86">
        <v>97</v>
      </c>
      <c r="I21" s="86">
        <v>6.5</v>
      </c>
      <c r="J21" s="86">
        <v>0.5</v>
      </c>
      <c r="K21" s="74">
        <f t="shared" si="1"/>
        <v>6.280193236714976E-2</v>
      </c>
      <c r="L21" s="60"/>
      <c r="M21" s="27">
        <f t="shared" si="2"/>
        <v>129</v>
      </c>
      <c r="N21" s="86">
        <v>122</v>
      </c>
      <c r="O21" s="72">
        <v>6.5</v>
      </c>
      <c r="P21" s="116">
        <v>0.5</v>
      </c>
      <c r="Q21" s="74">
        <f t="shared" si="3"/>
        <v>5.0583657587548639E-2</v>
      </c>
    </row>
    <row r="22" spans="1:17" ht="5.25" customHeight="1">
      <c r="G22" s="94"/>
      <c r="J22" s="93"/>
      <c r="N22" s="94"/>
      <c r="P22" s="93"/>
    </row>
    <row r="23" spans="1:17" ht="23.25" customHeight="1">
      <c r="A23" s="61" t="s">
        <v>253</v>
      </c>
      <c r="B23" s="62"/>
      <c r="C23" s="63"/>
      <c r="D23" s="23">
        <f>SUM(D5:D21)</f>
        <v>700</v>
      </c>
      <c r="E23" s="23">
        <f>SUM(E5:E21)</f>
        <v>662</v>
      </c>
      <c r="F23" s="40"/>
      <c r="G23" s="69">
        <f>SUM(G5:G21)</f>
        <v>2043</v>
      </c>
      <c r="H23" s="69">
        <f>SUM(H5:H21)</f>
        <v>1945</v>
      </c>
      <c r="I23" s="70">
        <f>SUM(I5:I21)</f>
        <v>89.5</v>
      </c>
      <c r="J23" s="69">
        <f>SUM(J5:J21)</f>
        <v>8.5</v>
      </c>
      <c r="K23" s="24"/>
      <c r="L23" s="16"/>
      <c r="M23" s="27">
        <f>SUM(M5:M21)</f>
        <v>2075</v>
      </c>
      <c r="N23" s="69">
        <f>SUM(N5:N21)</f>
        <v>1990</v>
      </c>
      <c r="O23" s="27">
        <f>SUM(O5:O21)</f>
        <v>76</v>
      </c>
      <c r="P23" s="69">
        <f>SUM(P5:P21)</f>
        <v>9</v>
      </c>
      <c r="Q23" s="24"/>
    </row>
  </sheetData>
  <mergeCells count="1">
    <mergeCell ref="A1:Q1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62" fitToHeight="10" orientation="portrait" r:id="rId1"/>
  <headerFooter>
    <oddHeader>&amp;LDSDEN 92 - DOS2&amp;RDocument de travail CTSD</oddHeader>
    <oddFooter>&amp;L&amp;8&amp;Z&amp;F - &amp;A&amp;R&amp;8&amp;D -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13"/>
  <sheetViews>
    <sheetView zoomScale="115" zoomScaleNormal="115" zoomScaleSheetLayoutView="100" workbookViewId="0">
      <selection activeCell="X5" sqref="X5"/>
    </sheetView>
  </sheetViews>
  <sheetFormatPr baseColWidth="10" defaultColWidth="11.42578125" defaultRowHeight="12.75" outlineLevelCol="1"/>
  <cols>
    <col min="1" max="1" width="10.140625" style="31" customWidth="1"/>
    <col min="2" max="2" width="14.28515625" style="31" customWidth="1"/>
    <col min="3" max="3" width="18" style="31" customWidth="1"/>
    <col min="4" max="5" width="4.7109375" style="31" hidden="1" customWidth="1" outlineLevel="1"/>
    <col min="6" max="6" width="6.140625" style="31" hidden="1" customWidth="1" outlineLevel="1"/>
    <col min="7" max="7" width="2.28515625" style="33" customWidth="1" collapsed="1"/>
    <col min="8" max="8" width="8.85546875" style="31" customWidth="1"/>
    <col min="9" max="10" width="8.85546875" style="34" customWidth="1"/>
    <col min="11" max="11" width="6.85546875" style="31" customWidth="1"/>
    <col min="12" max="12" width="8" style="35" customWidth="1"/>
    <col min="13" max="13" width="1.140625" style="31" customWidth="1"/>
    <col min="14" max="16" width="8.85546875" style="31" customWidth="1"/>
    <col min="17" max="17" width="6.85546875" style="31" customWidth="1"/>
    <col min="18" max="18" width="8" style="35" customWidth="1"/>
    <col min="19" max="16384" width="11.42578125" style="31"/>
  </cols>
  <sheetData>
    <row r="1" spans="1:18" ht="22.5" customHeight="1">
      <c r="A1" s="153" t="s">
        <v>390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5"/>
    </row>
    <row r="2" spans="1:18" ht="22.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56" customFormat="1" ht="18" customHeight="1">
      <c r="C3" s="55"/>
      <c r="D3" s="55"/>
      <c r="E3" s="55"/>
      <c r="F3" s="55"/>
      <c r="G3" s="54"/>
      <c r="H3" s="150" t="s">
        <v>229</v>
      </c>
      <c r="I3" s="151"/>
      <c r="J3" s="151"/>
      <c r="K3" s="151"/>
      <c r="L3" s="152"/>
      <c r="N3" s="150" t="str">
        <f>COLLEGES!M3</f>
        <v>DOTATION CONSTATÉE AU 29/10/2024</v>
      </c>
      <c r="O3" s="151"/>
      <c r="P3" s="151"/>
      <c r="Q3" s="151"/>
      <c r="R3" s="152"/>
    </row>
    <row r="4" spans="1:18" s="56" customFormat="1" ht="18" customHeight="1">
      <c r="A4" s="79" t="s">
        <v>235</v>
      </c>
      <c r="B4" s="79" t="s">
        <v>1</v>
      </c>
      <c r="C4" s="79" t="s">
        <v>236</v>
      </c>
      <c r="D4" s="156"/>
      <c r="E4" s="156"/>
      <c r="F4" s="156"/>
      <c r="G4" s="53"/>
      <c r="H4" s="80" t="s">
        <v>230</v>
      </c>
      <c r="I4" s="80" t="s">
        <v>231</v>
      </c>
      <c r="J4" s="80" t="s">
        <v>232</v>
      </c>
      <c r="K4" s="80" t="s">
        <v>234</v>
      </c>
      <c r="L4" s="67" t="s">
        <v>237</v>
      </c>
      <c r="N4" s="80" t="s">
        <v>230</v>
      </c>
      <c r="O4" s="80" t="s">
        <v>231</v>
      </c>
      <c r="P4" s="80" t="s">
        <v>232</v>
      </c>
      <c r="Q4" s="80" t="s">
        <v>234</v>
      </c>
      <c r="R4" s="67" t="s">
        <v>237</v>
      </c>
    </row>
    <row r="5" spans="1:18" s="37" customFormat="1" ht="13.5" customHeight="1">
      <c r="A5" s="87" t="s">
        <v>238</v>
      </c>
      <c r="B5" s="90" t="s">
        <v>239</v>
      </c>
      <c r="C5" s="90" t="s">
        <v>240</v>
      </c>
      <c r="D5" s="33"/>
      <c r="E5" s="33"/>
      <c r="F5" s="33"/>
      <c r="G5" s="36"/>
      <c r="H5" s="69">
        <f>SUM(I5:K5)</f>
        <v>136</v>
      </c>
      <c r="I5" s="86">
        <v>116</v>
      </c>
      <c r="J5" s="86">
        <v>19</v>
      </c>
      <c r="K5" s="88">
        <v>1</v>
      </c>
      <c r="L5" s="89">
        <f t="shared" ref="L5" si="0">J5/(H5-K5)</f>
        <v>0.14074074074074075</v>
      </c>
      <c r="M5" s="1"/>
      <c r="N5" s="69">
        <f t="shared" ref="N5:N11" si="1">O5+P5+Q5</f>
        <v>135</v>
      </c>
      <c r="O5" s="86">
        <v>118</v>
      </c>
      <c r="P5" s="86">
        <v>16</v>
      </c>
      <c r="Q5" s="88">
        <v>1</v>
      </c>
      <c r="R5" s="89">
        <f t="shared" ref="R5:R11" si="2">P5/(N5-Q5)</f>
        <v>0.11940298507462686</v>
      </c>
    </row>
    <row r="6" spans="1:18" s="37" customFormat="1" ht="13.5" customHeight="1">
      <c r="A6" s="82" t="s">
        <v>241</v>
      </c>
      <c r="B6" s="90" t="s">
        <v>239</v>
      </c>
      <c r="C6" s="90" t="s">
        <v>242</v>
      </c>
      <c r="D6" s="33"/>
      <c r="E6" s="33"/>
      <c r="F6" s="38"/>
      <c r="G6" s="36"/>
      <c r="H6" s="69">
        <f t="shared" ref="H6:H11" si="3">SUM(I6:K6)</f>
        <v>472</v>
      </c>
      <c r="I6" s="86">
        <v>422</v>
      </c>
      <c r="J6" s="86">
        <v>44</v>
      </c>
      <c r="K6" s="88">
        <v>6</v>
      </c>
      <c r="L6" s="89">
        <f t="shared" ref="L6:L11" si="4">J6/(H6-K6)</f>
        <v>9.4420600858369105E-2</v>
      </c>
      <c r="N6" s="69">
        <f t="shared" si="1"/>
        <v>443</v>
      </c>
      <c r="O6" s="86">
        <v>427</v>
      </c>
      <c r="P6" s="86">
        <v>4</v>
      </c>
      <c r="Q6" s="88">
        <v>12</v>
      </c>
      <c r="R6" s="89">
        <f t="shared" si="2"/>
        <v>9.2807424593967514E-3</v>
      </c>
    </row>
    <row r="7" spans="1:18" s="37" customFormat="1" ht="13.5" customHeight="1">
      <c r="A7" s="82" t="s">
        <v>243</v>
      </c>
      <c r="B7" s="90" t="s">
        <v>104</v>
      </c>
      <c r="C7" s="90" t="s">
        <v>244</v>
      </c>
      <c r="D7" s="33"/>
      <c r="E7" s="33"/>
      <c r="F7" s="33"/>
      <c r="G7" s="36"/>
      <c r="H7" s="69">
        <f t="shared" si="3"/>
        <v>688</v>
      </c>
      <c r="I7" s="86">
        <v>610</v>
      </c>
      <c r="J7" s="86">
        <v>66</v>
      </c>
      <c r="K7" s="88">
        <v>12</v>
      </c>
      <c r="L7" s="89">
        <f t="shared" si="4"/>
        <v>9.7633136094674555E-2</v>
      </c>
      <c r="N7" s="69">
        <f t="shared" si="1"/>
        <v>673.5</v>
      </c>
      <c r="O7" s="86">
        <v>583.75</v>
      </c>
      <c r="P7" s="86">
        <v>77.75</v>
      </c>
      <c r="Q7" s="88">
        <v>12</v>
      </c>
      <c r="R7" s="89">
        <f t="shared" si="2"/>
        <v>0.11753590325018896</v>
      </c>
    </row>
    <row r="8" spans="1:18" s="37" customFormat="1" ht="13.5" customHeight="1">
      <c r="A8" s="82" t="s">
        <v>245</v>
      </c>
      <c r="B8" s="90" t="s">
        <v>104</v>
      </c>
      <c r="C8" s="90" t="s">
        <v>246</v>
      </c>
      <c r="D8" s="33"/>
      <c r="E8" s="33"/>
      <c r="F8" s="39"/>
      <c r="G8" s="36"/>
      <c r="H8" s="69">
        <f t="shared" si="3"/>
        <v>103</v>
      </c>
      <c r="I8" s="86">
        <v>92</v>
      </c>
      <c r="J8" s="86">
        <v>9</v>
      </c>
      <c r="K8" s="88">
        <v>2</v>
      </c>
      <c r="L8" s="89">
        <f t="shared" si="4"/>
        <v>8.9108910891089105E-2</v>
      </c>
      <c r="N8" s="69">
        <f t="shared" si="1"/>
        <v>94</v>
      </c>
      <c r="O8" s="86">
        <v>92</v>
      </c>
      <c r="P8" s="86">
        <v>0</v>
      </c>
      <c r="Q8" s="88">
        <v>2</v>
      </c>
      <c r="R8" s="89">
        <f t="shared" si="2"/>
        <v>0</v>
      </c>
    </row>
    <row r="9" spans="1:18" s="37" customFormat="1" ht="13.5" customHeight="1">
      <c r="A9" s="127" t="s">
        <v>247</v>
      </c>
      <c r="B9" s="90" t="s">
        <v>157</v>
      </c>
      <c r="C9" s="90" t="s">
        <v>248</v>
      </c>
      <c r="D9" s="33"/>
      <c r="E9" s="33"/>
      <c r="F9" s="39"/>
      <c r="G9" s="36"/>
      <c r="H9" s="69">
        <f t="shared" si="3"/>
        <v>167</v>
      </c>
      <c r="I9" s="86">
        <v>137</v>
      </c>
      <c r="J9" s="86">
        <v>26</v>
      </c>
      <c r="K9" s="88">
        <v>4</v>
      </c>
      <c r="L9" s="89">
        <f t="shared" si="4"/>
        <v>0.15950920245398773</v>
      </c>
      <c r="N9" s="69">
        <f t="shared" si="1"/>
        <v>160.66999999999999</v>
      </c>
      <c r="O9" s="86">
        <v>139.32</v>
      </c>
      <c r="P9" s="86">
        <v>17.350000000000001</v>
      </c>
      <c r="Q9" s="88">
        <v>4</v>
      </c>
      <c r="R9" s="89">
        <f t="shared" si="2"/>
        <v>0.11074232463139085</v>
      </c>
    </row>
    <row r="10" spans="1:18" s="37" customFormat="1" ht="13.5" customHeight="1">
      <c r="A10" s="87" t="s">
        <v>249</v>
      </c>
      <c r="B10" s="90" t="s">
        <v>199</v>
      </c>
      <c r="C10" s="90" t="s">
        <v>250</v>
      </c>
      <c r="D10" s="33"/>
      <c r="E10" s="33"/>
      <c r="F10" s="39"/>
      <c r="G10" s="36"/>
      <c r="H10" s="69">
        <f t="shared" si="3"/>
        <v>423</v>
      </c>
      <c r="I10" s="86">
        <v>354</v>
      </c>
      <c r="J10" s="86">
        <v>66</v>
      </c>
      <c r="K10" s="88">
        <v>3</v>
      </c>
      <c r="L10" s="89">
        <f t="shared" si="4"/>
        <v>0.15714285714285714</v>
      </c>
      <c r="N10" s="69">
        <f t="shared" si="1"/>
        <v>404.55</v>
      </c>
      <c r="O10" s="86">
        <v>352.5</v>
      </c>
      <c r="P10" s="86">
        <v>49.05</v>
      </c>
      <c r="Q10" s="88">
        <v>3</v>
      </c>
      <c r="R10" s="89">
        <f t="shared" si="2"/>
        <v>0.12215166230855434</v>
      </c>
    </row>
    <row r="11" spans="1:18" s="37" customFormat="1" ht="13.5" customHeight="1">
      <c r="A11" s="82" t="s">
        <v>251</v>
      </c>
      <c r="B11" s="90" t="s">
        <v>217</v>
      </c>
      <c r="C11" s="90" t="s">
        <v>252</v>
      </c>
      <c r="D11" s="33"/>
      <c r="E11" s="33"/>
      <c r="F11" s="39"/>
      <c r="G11" s="36"/>
      <c r="H11" s="69">
        <f t="shared" si="3"/>
        <v>1081</v>
      </c>
      <c r="I11" s="86">
        <v>879</v>
      </c>
      <c r="J11" s="86">
        <v>162</v>
      </c>
      <c r="K11" s="88">
        <v>40</v>
      </c>
      <c r="L11" s="89">
        <f t="shared" si="4"/>
        <v>0.15561959654178675</v>
      </c>
      <c r="N11" s="69">
        <f t="shared" si="1"/>
        <v>1051.83</v>
      </c>
      <c r="O11" s="86">
        <v>879.4</v>
      </c>
      <c r="P11" s="86">
        <v>132.43</v>
      </c>
      <c r="Q11" s="88">
        <v>40</v>
      </c>
      <c r="R11" s="89">
        <f t="shared" si="2"/>
        <v>0.13088166984572508</v>
      </c>
    </row>
    <row r="12" spans="1:18" ht="5.25" customHeight="1">
      <c r="H12" s="95"/>
      <c r="I12" s="96"/>
      <c r="J12" s="96"/>
      <c r="K12" s="98"/>
      <c r="N12" s="95"/>
      <c r="O12" s="95"/>
      <c r="P12" s="95"/>
      <c r="Q12" s="98"/>
    </row>
    <row r="13" spans="1:18" s="32" customFormat="1" ht="24" customHeight="1">
      <c r="A13" s="65" t="s">
        <v>253</v>
      </c>
      <c r="B13" s="65"/>
      <c r="C13" s="65"/>
      <c r="D13" s="39"/>
      <c r="E13" s="39"/>
      <c r="F13" s="39"/>
      <c r="G13" s="40"/>
      <c r="H13" s="97">
        <f>SUM(H5:H11)</f>
        <v>3070</v>
      </c>
      <c r="I13" s="97">
        <f t="shared" ref="I13:J13" si="5">SUM(I5:I11)</f>
        <v>2610</v>
      </c>
      <c r="J13" s="97">
        <f t="shared" si="5"/>
        <v>392</v>
      </c>
      <c r="K13" s="68">
        <f>SUM(K5:K11)</f>
        <v>68</v>
      </c>
      <c r="L13" s="24"/>
      <c r="M13" s="37"/>
      <c r="N13" s="97">
        <f>O13+P13+Q13</f>
        <v>2962.5499999999997</v>
      </c>
      <c r="O13" s="97">
        <f>SUM(O5:O11)</f>
        <v>2591.9699999999998</v>
      </c>
      <c r="P13" s="97">
        <f>SUM(P5:P11)</f>
        <v>296.58</v>
      </c>
      <c r="Q13" s="68">
        <f>SUM(Q5:Q11)</f>
        <v>74</v>
      </c>
      <c r="R13" s="24"/>
    </row>
  </sheetData>
  <mergeCells count="4">
    <mergeCell ref="D4:F4"/>
    <mergeCell ref="A1:R1"/>
    <mergeCell ref="N3:R3"/>
    <mergeCell ref="H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7" fitToHeight="10" orientation="portrait" r:id="rId1"/>
  <headerFooter>
    <oddHeader>&amp;LDSDEN 92 - DOS2&amp;RDocument de travail CTSD</oddHeader>
    <oddFooter>&amp;L&amp;8&amp;Z&amp;F - &amp;A&amp;R&amp;8&amp;D -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COLLEGES</vt:lpstr>
      <vt:lpstr>LYCEES</vt:lpstr>
      <vt:lpstr>SEGPA</vt:lpstr>
      <vt:lpstr>EREA</vt:lpstr>
      <vt:lpstr>COLLEGES!Impression_des_titres</vt:lpstr>
      <vt:lpstr>EREA!Impression_des_titres</vt:lpstr>
      <vt:lpstr>LYCEES!Impression_des_titres</vt:lpstr>
      <vt:lpstr>SEGPA!Impression_des_titres</vt:lpstr>
      <vt:lpstr>EREA!Zone_d_impression</vt:lpstr>
      <vt:lpstr>LYCEES!Zone_d_impression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Manen</dc:creator>
  <cp:lastModifiedBy>marc legein</cp:lastModifiedBy>
  <cp:lastPrinted>2024-11-25T10:47:01Z</cp:lastPrinted>
  <dcterms:created xsi:type="dcterms:W3CDTF">2021-10-15T11:58:51Z</dcterms:created>
  <dcterms:modified xsi:type="dcterms:W3CDTF">2024-12-09T16:09:33Z</dcterms:modified>
</cp:coreProperties>
</file>